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730" windowHeight="11700"/>
  </bookViews>
  <sheets>
    <sheet name="Титул" sheetId="15" r:id="rId1"/>
    <sheet name="График" sheetId="7" r:id="rId2"/>
    <sheet name="План" sheetId="8" r:id="rId3"/>
  </sheets>
  <definedNames>
    <definedName name="_xlnm.Print_Titles" localSheetId="2">План!$A:$F,План!$1:$5</definedName>
    <definedName name="_xlnm.Print_Area" localSheetId="1">График!$A$1:$BD$31</definedName>
    <definedName name="_xlnm.Print_Area" localSheetId="2">План!$A$1:$BB$98</definedName>
    <definedName name="_xlnm.Print_Area" localSheetId="0">Титул!$B$1:$AW$46</definedName>
  </definedNames>
  <calcPr calcId="152511"/>
</workbook>
</file>

<file path=xl/calcChain.xml><?xml version="1.0" encoding="utf-8"?>
<calcChain xmlns="http://schemas.openxmlformats.org/spreadsheetml/2006/main">
  <c r="X59" i="8" l="1"/>
  <c r="W59" i="8"/>
  <c r="V59" i="8"/>
  <c r="T59" i="8" s="1"/>
  <c r="G8" i="8" l="1"/>
  <c r="AC95" i="8" l="1"/>
  <c r="AB95" i="8"/>
  <c r="AA95" i="8"/>
  <c r="Y95" i="8"/>
  <c r="X96" i="8"/>
  <c r="W96" i="8"/>
  <c r="V96" i="8"/>
  <c r="T96" i="8"/>
  <c r="S94" i="8"/>
  <c r="R94" i="8"/>
  <c r="Q94" i="8"/>
  <c r="O94" i="8"/>
  <c r="BA81" i="8" l="1"/>
  <c r="BA65" i="8"/>
  <c r="BA41" i="8"/>
  <c r="BA20" i="8"/>
  <c r="AV51" i="8"/>
  <c r="AV63" i="8"/>
  <c r="AV46" i="8"/>
  <c r="AV45" i="8"/>
  <c r="AV38" i="8"/>
  <c r="AV27" i="8"/>
  <c r="AV18" i="8"/>
  <c r="AQ61" i="8"/>
  <c r="AQ75" i="8"/>
  <c r="AQ54" i="8"/>
  <c r="AQ42" i="8"/>
  <c r="AQ30" i="8"/>
  <c r="AL22" i="8"/>
  <c r="AL55" i="8"/>
  <c r="AL50" i="8"/>
  <c r="AL48" i="8"/>
  <c r="AL37" i="8"/>
  <c r="AL40" i="8"/>
  <c r="AL67" i="8"/>
  <c r="AL73" i="8"/>
  <c r="AG31" i="8" l="1"/>
  <c r="AG47" i="8"/>
  <c r="AG79" i="8"/>
  <c r="AG35" i="8"/>
  <c r="AG32" i="8"/>
  <c r="AG14" i="8"/>
  <c r="AB69" i="8"/>
  <c r="AB44" i="8"/>
  <c r="AB36" i="8"/>
  <c r="AB26" i="8"/>
  <c r="AB39" i="8"/>
  <c r="AB24" i="8"/>
  <c r="AB29" i="8"/>
  <c r="AB19" i="8"/>
  <c r="W57" i="8"/>
  <c r="W53" i="8"/>
  <c r="W52" i="8"/>
  <c r="W77" i="8"/>
  <c r="W71" i="8"/>
  <c r="W23" i="8"/>
  <c r="W15" i="8"/>
  <c r="W11" i="8"/>
  <c r="T12" i="8"/>
  <c r="R43" i="8" l="1"/>
  <c r="R49" i="8"/>
  <c r="R28" i="8"/>
  <c r="R25" i="8"/>
  <c r="R21" i="8"/>
  <c r="R17" i="8"/>
  <c r="R16" i="8"/>
  <c r="R13" i="8"/>
  <c r="O12" i="8"/>
  <c r="R10" i="8"/>
  <c r="AY91" i="8" l="1"/>
  <c r="AY90" i="8"/>
  <c r="K56" i="8"/>
  <c r="G56" i="8"/>
  <c r="K34" i="8"/>
  <c r="K33" i="8" s="1"/>
  <c r="G34" i="8"/>
  <c r="G33" i="8" s="1"/>
  <c r="K9" i="8"/>
  <c r="G9" i="8"/>
  <c r="K8" i="8" l="1"/>
  <c r="M54" i="8"/>
  <c r="I54" i="8"/>
  <c r="L54" i="8" s="1"/>
  <c r="AR54" i="8" s="1"/>
  <c r="H54" i="8"/>
  <c r="J54" i="8" l="1"/>
  <c r="AP54" i="8" s="1"/>
  <c r="AN54" i="8" s="1"/>
  <c r="I36" i="8"/>
  <c r="H36" i="8"/>
  <c r="I67" i="8"/>
  <c r="H67" i="8"/>
  <c r="I65" i="8"/>
  <c r="H65" i="8"/>
  <c r="I59" i="8"/>
  <c r="H59" i="8"/>
  <c r="I47" i="8"/>
  <c r="H47" i="8"/>
  <c r="I81" i="8"/>
  <c r="H81" i="8"/>
  <c r="I18" i="8"/>
  <c r="H18" i="8"/>
  <c r="I49" i="8"/>
  <c r="J49" i="8" s="1"/>
  <c r="Q49" i="8" s="1"/>
  <c r="H49" i="8"/>
  <c r="I17" i="8"/>
  <c r="J17" i="8" s="1"/>
  <c r="Q17" i="8" s="1"/>
  <c r="H17" i="8"/>
  <c r="I32" i="8"/>
  <c r="J32" i="8" s="1"/>
  <c r="AF32" i="8" s="1"/>
  <c r="H32" i="8"/>
  <c r="I21" i="8"/>
  <c r="J21" i="8" s="1"/>
  <c r="Q21" i="8" s="1"/>
  <c r="H21" i="8"/>
  <c r="I35" i="8"/>
  <c r="L35" i="8" s="1"/>
  <c r="AH35" i="8" s="1"/>
  <c r="H35" i="8"/>
  <c r="I43" i="8"/>
  <c r="J43" i="8" s="1"/>
  <c r="Q43" i="8" s="1"/>
  <c r="H43" i="8"/>
  <c r="I53" i="8"/>
  <c r="J53" i="8" s="1"/>
  <c r="V53" i="8" s="1"/>
  <c r="H53" i="8"/>
  <c r="I48" i="8"/>
  <c r="J48" i="8" s="1"/>
  <c r="AK48" i="8" s="1"/>
  <c r="H48" i="8"/>
  <c r="I42" i="8"/>
  <c r="J42" i="8" s="1"/>
  <c r="AP42" i="8" s="1"/>
  <c r="H42" i="8"/>
  <c r="I39" i="8"/>
  <c r="J39" i="8" s="1"/>
  <c r="AA39" i="8" s="1"/>
  <c r="H39" i="8"/>
  <c r="I79" i="8"/>
  <c r="J79" i="8" s="1"/>
  <c r="AF79" i="8" s="1"/>
  <c r="H79" i="8"/>
  <c r="I77" i="8"/>
  <c r="J77" i="8" s="1"/>
  <c r="V77" i="8" s="1"/>
  <c r="H77" i="8"/>
  <c r="I37" i="8"/>
  <c r="J37" i="8" s="1"/>
  <c r="AK37" i="8" s="1"/>
  <c r="H37" i="8"/>
  <c r="I75" i="8"/>
  <c r="J75" i="8" s="1"/>
  <c r="AP75" i="8" s="1"/>
  <c r="H75" i="8"/>
  <c r="I63" i="8"/>
  <c r="J63" i="8" s="1"/>
  <c r="AU63" i="8" s="1"/>
  <c r="H63" i="8"/>
  <c r="I57" i="8"/>
  <c r="H57" i="8"/>
  <c r="I55" i="8"/>
  <c r="J55" i="8" s="1"/>
  <c r="AK55" i="8" s="1"/>
  <c r="H55" i="8"/>
  <c r="I46" i="8"/>
  <c r="J46" i="8" s="1"/>
  <c r="AU46" i="8" s="1"/>
  <c r="H46" i="8"/>
  <c r="I69" i="8"/>
  <c r="J69" i="8" s="1"/>
  <c r="AA69" i="8" s="1"/>
  <c r="H69" i="8"/>
  <c r="I71" i="8"/>
  <c r="J71" i="8" s="1"/>
  <c r="V71" i="8" s="1"/>
  <c r="H71" i="8"/>
  <c r="I73" i="8"/>
  <c r="J73" i="8" s="1"/>
  <c r="AK73" i="8" s="1"/>
  <c r="H73" i="8"/>
  <c r="I61" i="8"/>
  <c r="J61" i="8" s="1"/>
  <c r="AP61" i="8" s="1"/>
  <c r="H61" i="8"/>
  <c r="I52" i="8"/>
  <c r="J52" i="8" s="1"/>
  <c r="V52" i="8" s="1"/>
  <c r="H52" i="8"/>
  <c r="I51" i="8"/>
  <c r="J51" i="8" s="1"/>
  <c r="AU51" i="8" s="1"/>
  <c r="H51" i="8"/>
  <c r="I50" i="8"/>
  <c r="J50" i="8" s="1"/>
  <c r="AK50" i="8" s="1"/>
  <c r="H50" i="8"/>
  <c r="I45" i="8"/>
  <c r="J45" i="8" s="1"/>
  <c r="AU45" i="8" s="1"/>
  <c r="H45" i="8"/>
  <c r="I41" i="8"/>
  <c r="J41" i="8" s="1"/>
  <c r="AZ41" i="8" s="1"/>
  <c r="H41" i="8"/>
  <c r="I40" i="8"/>
  <c r="J40" i="8" s="1"/>
  <c r="AK40" i="8" s="1"/>
  <c r="H40" i="8"/>
  <c r="I44" i="8"/>
  <c r="J44" i="8" s="1"/>
  <c r="AA44" i="8" s="1"/>
  <c r="H44" i="8"/>
  <c r="I38" i="8"/>
  <c r="J38" i="8" s="1"/>
  <c r="AU38" i="8" s="1"/>
  <c r="H38" i="8"/>
  <c r="I26" i="8"/>
  <c r="J26" i="8" s="1"/>
  <c r="AA26" i="8" s="1"/>
  <c r="H26" i="8"/>
  <c r="I19" i="8"/>
  <c r="J19" i="8" s="1"/>
  <c r="AA19" i="8" s="1"/>
  <c r="H19" i="8"/>
  <c r="I24" i="8"/>
  <c r="H24" i="8"/>
  <c r="I27" i="8"/>
  <c r="J27" i="8" s="1"/>
  <c r="AU27" i="8" s="1"/>
  <c r="H27" i="8"/>
  <c r="I30" i="8"/>
  <c r="J30" i="8" s="1"/>
  <c r="AP30" i="8" s="1"/>
  <c r="H30" i="8"/>
  <c r="I25" i="8"/>
  <c r="J25" i="8" s="1"/>
  <c r="Q25" i="8" s="1"/>
  <c r="H25" i="8"/>
  <c r="I29" i="8"/>
  <c r="J29" i="8" s="1"/>
  <c r="AA29" i="8" s="1"/>
  <c r="H29" i="8"/>
  <c r="I22" i="8"/>
  <c r="J22" i="8" s="1"/>
  <c r="AK22" i="8" s="1"/>
  <c r="H22" i="8"/>
  <c r="I23" i="8"/>
  <c r="J23" i="8" s="1"/>
  <c r="V23" i="8" s="1"/>
  <c r="H23" i="8"/>
  <c r="I20" i="8"/>
  <c r="J20" i="8" s="1"/>
  <c r="AZ20" i="8" s="1"/>
  <c r="H20" i="8"/>
  <c r="I31" i="8"/>
  <c r="H31" i="8"/>
  <c r="M32" i="8"/>
  <c r="H91" i="8"/>
  <c r="I91" i="8"/>
  <c r="N91" i="8" s="1"/>
  <c r="M91" i="8"/>
  <c r="AX91" i="8" s="1"/>
  <c r="H90" i="8"/>
  <c r="I90" i="8"/>
  <c r="N90" i="8" s="1"/>
  <c r="M90" i="8"/>
  <c r="AX90" i="8" s="1"/>
  <c r="J84" i="8"/>
  <c r="AL93" i="8"/>
  <c r="R93" i="8"/>
  <c r="BA56" i="8"/>
  <c r="AG56" i="8"/>
  <c r="AY89" i="8"/>
  <c r="P93" i="8"/>
  <c r="T93" i="8"/>
  <c r="U93" i="8"/>
  <c r="V93" i="8"/>
  <c r="W93" i="8"/>
  <c r="X93" i="8"/>
  <c r="Z93" i="8"/>
  <c r="AB93" i="8"/>
  <c r="AD93" i="8"/>
  <c r="AE93" i="8"/>
  <c r="AF93" i="8"/>
  <c r="AG93" i="8"/>
  <c r="AH93" i="8"/>
  <c r="AJ93" i="8"/>
  <c r="AN93" i="8"/>
  <c r="AO93" i="8"/>
  <c r="AP93" i="8"/>
  <c r="AQ93" i="8"/>
  <c r="AR93" i="8"/>
  <c r="AS93" i="8"/>
  <c r="AT93" i="8"/>
  <c r="AU93" i="8"/>
  <c r="AV93" i="8"/>
  <c r="AW93" i="8"/>
  <c r="AX93" i="8"/>
  <c r="AY93" i="8"/>
  <c r="AZ93" i="8"/>
  <c r="BA93" i="8"/>
  <c r="BB93" i="8"/>
  <c r="AY87" i="8"/>
  <c r="AO86" i="8"/>
  <c r="O84" i="8"/>
  <c r="T84" i="8"/>
  <c r="Y84" i="8"/>
  <c r="AI84" i="8"/>
  <c r="AJ84" i="8"/>
  <c r="AK84" i="8"/>
  <c r="AL84" i="8"/>
  <c r="AM84" i="8"/>
  <c r="AO84" i="8"/>
  <c r="AS84" i="8"/>
  <c r="AT84" i="8"/>
  <c r="AU84" i="8"/>
  <c r="AV84" i="8"/>
  <c r="AW84" i="8"/>
  <c r="AY84" i="8"/>
  <c r="AE85" i="8"/>
  <c r="AE84" i="8" s="1"/>
  <c r="P34" i="8"/>
  <c r="R34" i="8"/>
  <c r="U34" i="8"/>
  <c r="W34" i="8"/>
  <c r="Z34" i="8"/>
  <c r="AE34" i="8"/>
  <c r="AJ34" i="8"/>
  <c r="AO34" i="8"/>
  <c r="AQ34" i="8"/>
  <c r="AT34" i="8"/>
  <c r="AV34" i="8"/>
  <c r="AY34" i="8"/>
  <c r="P56" i="8"/>
  <c r="U56" i="8"/>
  <c r="W56" i="8"/>
  <c r="Z56" i="8"/>
  <c r="AB56" i="8"/>
  <c r="AE56" i="8"/>
  <c r="AJ56" i="8"/>
  <c r="AL56" i="8"/>
  <c r="AO56" i="8"/>
  <c r="AQ56" i="8"/>
  <c r="AT56" i="8"/>
  <c r="AV56" i="8"/>
  <c r="AY56" i="8"/>
  <c r="R56" i="8"/>
  <c r="P9" i="8"/>
  <c r="U9" i="8"/>
  <c r="W9" i="8"/>
  <c r="Z9" i="8"/>
  <c r="AB9" i="8"/>
  <c r="AE9" i="8"/>
  <c r="AG9" i="8"/>
  <c r="AJ9" i="8"/>
  <c r="AL9" i="8"/>
  <c r="AO9" i="8"/>
  <c r="AQ9" i="8"/>
  <c r="AT9" i="8"/>
  <c r="AV9" i="8"/>
  <c r="AY9" i="8"/>
  <c r="BA9" i="8"/>
  <c r="M30" i="8"/>
  <c r="M29" i="8"/>
  <c r="L30" i="8"/>
  <c r="AR30" i="8" s="1"/>
  <c r="K93" i="8"/>
  <c r="M96" i="8"/>
  <c r="I96" i="8"/>
  <c r="H96" i="8"/>
  <c r="M95" i="8"/>
  <c r="I95" i="8"/>
  <c r="L95" i="8" s="1"/>
  <c r="H95" i="8"/>
  <c r="M94" i="8"/>
  <c r="I94" i="8"/>
  <c r="L94" i="8" s="1"/>
  <c r="S93" i="8" s="1"/>
  <c r="H94" i="8"/>
  <c r="G93" i="8"/>
  <c r="M89" i="8"/>
  <c r="AX89" i="8" s="1"/>
  <c r="I89" i="8"/>
  <c r="N89" i="8" s="1"/>
  <c r="H89" i="8"/>
  <c r="M87" i="8"/>
  <c r="AX87" i="8" s="1"/>
  <c r="AX84" i="8" s="1"/>
  <c r="I87" i="8"/>
  <c r="N87" i="8" s="1"/>
  <c r="H87" i="8"/>
  <c r="M86" i="8"/>
  <c r="AN86" i="8" s="1"/>
  <c r="AN84" i="8" s="1"/>
  <c r="I86" i="8"/>
  <c r="N86" i="8" s="1"/>
  <c r="H86" i="8"/>
  <c r="M85" i="8"/>
  <c r="AD85" i="8"/>
  <c r="AD84" i="8" s="1"/>
  <c r="I85" i="8"/>
  <c r="H85" i="8"/>
  <c r="H84" i="8" s="1"/>
  <c r="G84" i="8"/>
  <c r="G7" i="8" s="1"/>
  <c r="M81" i="8"/>
  <c r="M79" i="8"/>
  <c r="M77" i="8"/>
  <c r="M75" i="8"/>
  <c r="M73" i="8"/>
  <c r="M71" i="8"/>
  <c r="M69" i="8"/>
  <c r="M67" i="8"/>
  <c r="M65" i="8"/>
  <c r="M63" i="8"/>
  <c r="M61" i="8"/>
  <c r="M59" i="8"/>
  <c r="M57" i="8"/>
  <c r="M56" i="8" s="1"/>
  <c r="M55" i="8"/>
  <c r="M53" i="8"/>
  <c r="M52" i="8"/>
  <c r="M51" i="8"/>
  <c r="M50" i="8"/>
  <c r="M49" i="8"/>
  <c r="M48" i="8"/>
  <c r="M47" i="8"/>
  <c r="M46" i="8"/>
  <c r="M45" i="8"/>
  <c r="L45" i="8"/>
  <c r="AW45" i="8" s="1"/>
  <c r="M44" i="8"/>
  <c r="M43" i="8"/>
  <c r="M42" i="8"/>
  <c r="M41" i="8"/>
  <c r="M40" i="8"/>
  <c r="M39" i="8"/>
  <c r="M38" i="8"/>
  <c r="M37" i="8"/>
  <c r="M36" i="8"/>
  <c r="M35" i="8"/>
  <c r="M34" i="8" s="1"/>
  <c r="M33" i="8" s="1"/>
  <c r="M31" i="8"/>
  <c r="M14" i="8"/>
  <c r="I14" i="8"/>
  <c r="L14" i="8" s="1"/>
  <c r="AH14" i="8" s="1"/>
  <c r="H14" i="8"/>
  <c r="M20" i="8"/>
  <c r="M28" i="8"/>
  <c r="I28" i="8"/>
  <c r="J28" i="8" s="1"/>
  <c r="Q28" i="8" s="1"/>
  <c r="H28" i="8"/>
  <c r="M27" i="8"/>
  <c r="M26" i="8"/>
  <c r="L26" i="8"/>
  <c r="AC26" i="8" s="1"/>
  <c r="M25" i="8"/>
  <c r="M24" i="8"/>
  <c r="M23" i="8"/>
  <c r="M22" i="8"/>
  <c r="M21" i="8"/>
  <c r="M19" i="8"/>
  <c r="M18" i="8"/>
  <c r="M17" i="8"/>
  <c r="M16" i="8"/>
  <c r="I16" i="8"/>
  <c r="L16" i="8" s="1"/>
  <c r="S16" i="8" s="1"/>
  <c r="H16" i="8"/>
  <c r="M15" i="8"/>
  <c r="I15" i="8"/>
  <c r="J15" i="8" s="1"/>
  <c r="V15" i="8" s="1"/>
  <c r="H15" i="8"/>
  <c r="M13" i="8"/>
  <c r="I13" i="8"/>
  <c r="L13" i="8" s="1"/>
  <c r="S13" i="8" s="1"/>
  <c r="H13" i="8"/>
  <c r="M12" i="8"/>
  <c r="I12" i="8"/>
  <c r="J12" i="8" s="1"/>
  <c r="H12" i="8"/>
  <c r="M11" i="8"/>
  <c r="I11" i="8"/>
  <c r="J11" i="8" s="1"/>
  <c r="V11" i="8" s="1"/>
  <c r="H11" i="8"/>
  <c r="M10" i="8"/>
  <c r="I10" i="8"/>
  <c r="L10" i="8" s="1"/>
  <c r="S10" i="8" s="1"/>
  <c r="H10" i="8"/>
  <c r="AR20" i="7"/>
  <c r="AP20" i="7"/>
  <c r="AN20" i="7"/>
  <c r="AL20" i="7"/>
  <c r="AJ20" i="7"/>
  <c r="AH20" i="7"/>
  <c r="AF20" i="7"/>
  <c r="AD20" i="7"/>
  <c r="AT19" i="7"/>
  <c r="AT18" i="7"/>
  <c r="AT17" i="7"/>
  <c r="AT16" i="7"/>
  <c r="AT15" i="7"/>
  <c r="AT14" i="7"/>
  <c r="AT13" i="7"/>
  <c r="AT12" i="7"/>
  <c r="L55" i="8"/>
  <c r="AM55" i="8" s="1"/>
  <c r="L27" i="8"/>
  <c r="AW27" i="8" s="1"/>
  <c r="L79" i="8"/>
  <c r="L12" i="8"/>
  <c r="L23" i="8"/>
  <c r="X23" i="8" s="1"/>
  <c r="L50" i="8"/>
  <c r="AM50" i="8" s="1"/>
  <c r="L20" i="8"/>
  <c r="BB20" i="8" s="1"/>
  <c r="BB9" i="8" s="1"/>
  <c r="N85" i="8"/>
  <c r="N84" i="8" s="1"/>
  <c r="L21" i="8"/>
  <c r="S21" i="8" s="1"/>
  <c r="L46" i="8"/>
  <c r="AW46" i="8" s="1"/>
  <c r="J96" i="8"/>
  <c r="AI93" i="8" s="1"/>
  <c r="L96" i="8"/>
  <c r="J94" i="8"/>
  <c r="L93" i="8"/>
  <c r="AM93" i="8"/>
  <c r="N26" i="8"/>
  <c r="N27" i="8"/>
  <c r="N79" i="8" l="1"/>
  <c r="AH79" i="8"/>
  <c r="T15" i="8"/>
  <c r="AX20" i="8"/>
  <c r="AX9" i="8" s="1"/>
  <c r="T23" i="8"/>
  <c r="AN30" i="8"/>
  <c r="AS27" i="8"/>
  <c r="Y26" i="8"/>
  <c r="AS45" i="8"/>
  <c r="AI50" i="8"/>
  <c r="T52" i="8"/>
  <c r="Y69" i="8"/>
  <c r="Y56" i="8" s="1"/>
  <c r="AS46" i="8"/>
  <c r="AI55" i="8"/>
  <c r="AD79" i="8"/>
  <c r="O43" i="8"/>
  <c r="O21" i="8"/>
  <c r="N96" i="8"/>
  <c r="N38" i="8"/>
  <c r="N45" i="8"/>
  <c r="N23" i="8"/>
  <c r="L52" i="8"/>
  <c r="X52" i="8" s="1"/>
  <c r="L39" i="8"/>
  <c r="AC39" i="8" s="1"/>
  <c r="Y39" i="8" s="1"/>
  <c r="J10" i="8"/>
  <c r="Q10" i="8" s="1"/>
  <c r="O10" i="8" s="1"/>
  <c r="L75" i="8"/>
  <c r="I84" i="8"/>
  <c r="L37" i="8"/>
  <c r="AM37" i="8" s="1"/>
  <c r="AI37" i="8" s="1"/>
  <c r="L15" i="8"/>
  <c r="X15" i="8" s="1"/>
  <c r="J95" i="8"/>
  <c r="L40" i="8"/>
  <c r="AM40" i="8" s="1"/>
  <c r="AI40" i="8" s="1"/>
  <c r="M84" i="8"/>
  <c r="L22" i="8"/>
  <c r="AM22" i="8" s="1"/>
  <c r="AM9" i="8" s="1"/>
  <c r="L38" i="8"/>
  <c r="AW38" i="8" s="1"/>
  <c r="AS38" i="8" s="1"/>
  <c r="L41" i="8"/>
  <c r="BB41" i="8" s="1"/>
  <c r="AX41" i="8" s="1"/>
  <c r="L51" i="8"/>
  <c r="AW51" i="8" s="1"/>
  <c r="AS51" i="8" s="1"/>
  <c r="L71" i="8"/>
  <c r="X71" i="8" s="1"/>
  <c r="T71" i="8" s="1"/>
  <c r="L73" i="8"/>
  <c r="AZ9" i="8"/>
  <c r="R33" i="8"/>
  <c r="AA56" i="8"/>
  <c r="V34" i="8"/>
  <c r="Q34" i="8"/>
  <c r="AT20" i="7"/>
  <c r="N39" i="8"/>
  <c r="H93" i="8"/>
  <c r="M93" i="8"/>
  <c r="H9" i="8"/>
  <c r="H56" i="8"/>
  <c r="H34" i="8"/>
  <c r="H33" i="8" s="1"/>
  <c r="N46" i="8"/>
  <c r="AW34" i="8"/>
  <c r="M9" i="8"/>
  <c r="M8" i="8" s="1"/>
  <c r="N30" i="8"/>
  <c r="I56" i="8"/>
  <c r="J35" i="8"/>
  <c r="AF35" i="8" s="1"/>
  <c r="AD35" i="8" s="1"/>
  <c r="I34" i="8"/>
  <c r="I33" i="8" s="1"/>
  <c r="J24" i="8"/>
  <c r="AA24" i="8" s="1"/>
  <c r="I9" i="8"/>
  <c r="I8" i="8" s="1"/>
  <c r="I7" i="8" s="1"/>
  <c r="P33" i="8"/>
  <c r="L11" i="8"/>
  <c r="X11" i="8" s="1"/>
  <c r="T11" i="8" s="1"/>
  <c r="N54" i="8"/>
  <c r="AU34" i="8"/>
  <c r="AK93" i="8"/>
  <c r="J13" i="8"/>
  <c r="Q13" i="8" s="1"/>
  <c r="O13" i="8" s="1"/>
  <c r="R9" i="8"/>
  <c r="R8" i="8" s="1"/>
  <c r="AV33" i="8"/>
  <c r="AV8" i="8" s="1"/>
  <c r="AQ33" i="8"/>
  <c r="AQ8" i="8" s="1"/>
  <c r="J57" i="8"/>
  <c r="V57" i="8" s="1"/>
  <c r="N41" i="8"/>
  <c r="N51" i="8"/>
  <c r="N52" i="8"/>
  <c r="AZ34" i="8"/>
  <c r="AD56" i="8"/>
  <c r="AF56" i="8"/>
  <c r="L81" i="8"/>
  <c r="BB81" i="8" s="1"/>
  <c r="J81" i="8"/>
  <c r="AZ81" i="8" s="1"/>
  <c r="L47" i="8"/>
  <c r="AH47" i="8" s="1"/>
  <c r="J47" i="8"/>
  <c r="AF47" i="8" s="1"/>
  <c r="L59" i="8"/>
  <c r="J59" i="8"/>
  <c r="L65" i="8"/>
  <c r="BB65" i="8" s="1"/>
  <c r="J65" i="8"/>
  <c r="AZ65" i="8" s="1"/>
  <c r="L67" i="8"/>
  <c r="AM67" i="8" s="1"/>
  <c r="J67" i="8"/>
  <c r="AK67" i="8" s="1"/>
  <c r="L36" i="8"/>
  <c r="J36" i="8"/>
  <c r="AA36" i="8" s="1"/>
  <c r="N94" i="8"/>
  <c r="N37" i="8"/>
  <c r="I93" i="8"/>
  <c r="L48" i="8"/>
  <c r="AM48" i="8" s="1"/>
  <c r="AI48" i="8" s="1"/>
  <c r="L42" i="8"/>
  <c r="AR42" i="8" s="1"/>
  <c r="AN42" i="8" s="1"/>
  <c r="L25" i="8"/>
  <c r="S25" i="8" s="1"/>
  <c r="O25" i="8" s="1"/>
  <c r="L17" i="8"/>
  <c r="S17" i="8" s="1"/>
  <c r="O17" i="8" s="1"/>
  <c r="L57" i="8"/>
  <c r="X57" i="8" s="1"/>
  <c r="L69" i="8"/>
  <c r="AC69" i="8" s="1"/>
  <c r="AC56" i="8" s="1"/>
  <c r="L44" i="8"/>
  <c r="AC44" i="8" s="1"/>
  <c r="Y44" i="8" s="1"/>
  <c r="J14" i="8"/>
  <c r="AF14" i="8" s="1"/>
  <c r="AD14" i="8" s="1"/>
  <c r="L19" i="8"/>
  <c r="AC19" i="8" s="1"/>
  <c r="Y19" i="8" s="1"/>
  <c r="L61" i="8"/>
  <c r="AR61" i="8" s="1"/>
  <c r="AN61" i="8" s="1"/>
  <c r="J16" i="8"/>
  <c r="Q16" i="8" s="1"/>
  <c r="O16" i="8" s="1"/>
  <c r="L24" i="8"/>
  <c r="AC24" i="8" s="1"/>
  <c r="G6" i="8"/>
  <c r="L43" i="8"/>
  <c r="S43" i="8" s="1"/>
  <c r="L49" i="8"/>
  <c r="L53" i="8"/>
  <c r="X53" i="8" s="1"/>
  <c r="T53" i="8" s="1"/>
  <c r="L63" i="8"/>
  <c r="L77" i="8"/>
  <c r="L29" i="8"/>
  <c r="AC29" i="8" s="1"/>
  <c r="Y29" i="8" s="1"/>
  <c r="L32" i="8"/>
  <c r="N55" i="8"/>
  <c r="N44" i="8"/>
  <c r="N12" i="8"/>
  <c r="L28" i="8"/>
  <c r="S28" i="8" s="1"/>
  <c r="O28" i="8" s="1"/>
  <c r="N15" i="8"/>
  <c r="N14" i="8"/>
  <c r="N35" i="8"/>
  <c r="AC93" i="8"/>
  <c r="Y93" i="8"/>
  <c r="N59" i="8"/>
  <c r="Q56" i="8"/>
  <c r="N48" i="8"/>
  <c r="N42" i="8"/>
  <c r="N69" i="8"/>
  <c r="AY33" i="8"/>
  <c r="AT33" i="8"/>
  <c r="AO33" i="8"/>
  <c r="AE33" i="8"/>
  <c r="AG34" i="8"/>
  <c r="AG33" i="8" s="1"/>
  <c r="AL34" i="8"/>
  <c r="AL33" i="8" s="1"/>
  <c r="BA34" i="8"/>
  <c r="L31" i="8"/>
  <c r="J31" i="8"/>
  <c r="AF31" i="8" s="1"/>
  <c r="L18" i="8"/>
  <c r="J18" i="8"/>
  <c r="AU18" i="8" s="1"/>
  <c r="P8" i="8"/>
  <c r="U33" i="8"/>
  <c r="O56" i="8"/>
  <c r="O93" i="8"/>
  <c r="Q93" i="8"/>
  <c r="AF9" i="8"/>
  <c r="N21" i="8"/>
  <c r="N20" i="8"/>
  <c r="N40" i="8"/>
  <c r="AK34" i="8"/>
  <c r="N10" i="8"/>
  <c r="AP34" i="8"/>
  <c r="N50" i="8"/>
  <c r="N13" i="8"/>
  <c r="AJ33" i="8"/>
  <c r="Z33" i="8"/>
  <c r="W33" i="8"/>
  <c r="W8" i="8" s="1"/>
  <c r="N47" i="8"/>
  <c r="AB34" i="8"/>
  <c r="AB33" i="8" s="1"/>
  <c r="BA33" i="8"/>
  <c r="N32" i="8"/>
  <c r="AS34" i="8" l="1"/>
  <c r="AS18" i="8"/>
  <c r="AS9" i="8" s="1"/>
  <c r="AM56" i="8"/>
  <c r="AW63" i="8"/>
  <c r="AS63" i="8" s="1"/>
  <c r="S34" i="8"/>
  <c r="S49" i="8"/>
  <c r="O49" i="8" s="1"/>
  <c r="N93" i="8"/>
  <c r="L34" i="8"/>
  <c r="AC36" i="8"/>
  <c r="Y36" i="8" s="1"/>
  <c r="Y34" i="8" s="1"/>
  <c r="Y33" i="8" s="1"/>
  <c r="S56" i="8"/>
  <c r="T57" i="8"/>
  <c r="AA93" i="8"/>
  <c r="N95" i="8"/>
  <c r="J93" i="8"/>
  <c r="AR75" i="8"/>
  <c r="AN75" i="8" s="1"/>
  <c r="N75" i="8"/>
  <c r="T34" i="8"/>
  <c r="AI22" i="8"/>
  <c r="AU9" i="8"/>
  <c r="AR9" i="8"/>
  <c r="AW18" i="8"/>
  <c r="AW9" i="8" s="1"/>
  <c r="AC9" i="8"/>
  <c r="AH31" i="8"/>
  <c r="AD31" i="8" s="1"/>
  <c r="AD9" i="8" s="1"/>
  <c r="Q33" i="8"/>
  <c r="N11" i="8"/>
  <c r="AH32" i="8"/>
  <c r="AD32" i="8" s="1"/>
  <c r="X56" i="8"/>
  <c r="X33" i="8" s="1"/>
  <c r="X77" i="8"/>
  <c r="T77" i="8" s="1"/>
  <c r="V56" i="8"/>
  <c r="V33" i="8" s="1"/>
  <c r="AI67" i="8"/>
  <c r="AI56" i="8" s="1"/>
  <c r="AK56" i="8"/>
  <c r="AK33" i="8" s="1"/>
  <c r="AX65" i="8"/>
  <c r="AD47" i="8"/>
  <c r="AX81" i="8"/>
  <c r="N71" i="8"/>
  <c r="N22" i="8"/>
  <c r="Y24" i="8"/>
  <c r="M7" i="8"/>
  <c r="M6" i="8" s="1"/>
  <c r="AH56" i="8"/>
  <c r="AM73" i="8"/>
  <c r="AI73" i="8" s="1"/>
  <c r="N73" i="8"/>
  <c r="X34" i="8"/>
  <c r="AC34" i="8"/>
  <c r="AC33" i="8" s="1"/>
  <c r="AC8" i="8" s="1"/>
  <c r="O34" i="8"/>
  <c r="O33" i="8" s="1"/>
  <c r="N19" i="8"/>
  <c r="L56" i="8"/>
  <c r="L33" i="8" s="1"/>
  <c r="AH9" i="8"/>
  <c r="AR34" i="8"/>
  <c r="S33" i="8"/>
  <c r="J56" i="8"/>
  <c r="J34" i="8"/>
  <c r="H8" i="8"/>
  <c r="H7" i="8" s="1"/>
  <c r="H6" i="8" s="1"/>
  <c r="L9" i="8"/>
  <c r="AV7" i="8"/>
  <c r="AV6" i="8" s="1"/>
  <c r="J9" i="8"/>
  <c r="AQ7" i="8"/>
  <c r="AQ6" i="8" s="1"/>
  <c r="W7" i="8"/>
  <c r="W6" i="8" s="1"/>
  <c r="P7" i="8"/>
  <c r="P6" i="8" s="1"/>
  <c r="R7" i="8"/>
  <c r="R6" i="8" s="1"/>
  <c r="K7" i="8"/>
  <c r="K6" i="8" s="1"/>
  <c r="I6" i="8"/>
  <c r="N61" i="8"/>
  <c r="N43" i="8"/>
  <c r="T56" i="8"/>
  <c r="T33" i="8" s="1"/>
  <c r="N53" i="8"/>
  <c r="N63" i="8"/>
  <c r="N24" i="8"/>
  <c r="N29" i="8"/>
  <c r="AI34" i="8"/>
  <c r="N49" i="8"/>
  <c r="N16" i="8"/>
  <c r="N57" i="8"/>
  <c r="AH34" i="8"/>
  <c r="AW56" i="8"/>
  <c r="AW33" i="8" s="1"/>
  <c r="AW8" i="8" s="1"/>
  <c r="N17" i="8"/>
  <c r="N77" i="8"/>
  <c r="N25" i="8"/>
  <c r="AG8" i="8"/>
  <c r="AN34" i="8"/>
  <c r="N28" i="8"/>
  <c r="N67" i="8"/>
  <c r="AE8" i="8"/>
  <c r="AT8" i="8"/>
  <c r="X9" i="8"/>
  <c r="U8" i="8"/>
  <c r="N81" i="8"/>
  <c r="N31" i="8"/>
  <c r="AO8" i="8"/>
  <c r="AY8" i="8"/>
  <c r="BA8" i="8"/>
  <c r="N65" i="8"/>
  <c r="AI9" i="8"/>
  <c r="AK9" i="8"/>
  <c r="N36" i="8"/>
  <c r="N34" i="8" s="1"/>
  <c r="AJ8" i="8"/>
  <c r="AB8" i="8"/>
  <c r="S9" i="8"/>
  <c r="AA34" i="8"/>
  <c r="AA33" i="8" s="1"/>
  <c r="AN9" i="8"/>
  <c r="AP9" i="8"/>
  <c r="O9" i="8"/>
  <c r="Q9" i="8"/>
  <c r="N18" i="8"/>
  <c r="Z8" i="8"/>
  <c r="AL8" i="8"/>
  <c r="AH33" i="8" l="1"/>
  <c r="AH8" i="8" s="1"/>
  <c r="AH7" i="8" s="1"/>
  <c r="AH6" i="8" s="1"/>
  <c r="AI33" i="8"/>
  <c r="N9" i="8"/>
  <c r="J33" i="8"/>
  <c r="N56" i="8"/>
  <c r="N33" i="8" s="1"/>
  <c r="J8" i="8"/>
  <c r="J7" i="8" s="1"/>
  <c r="L8" i="8"/>
  <c r="AX34" i="8"/>
  <c r="BB34" i="8"/>
  <c r="AL7" i="8"/>
  <c r="AL6" i="8" s="1"/>
  <c r="AB7" i="8"/>
  <c r="AB6" i="8" s="1"/>
  <c r="AC7" i="8"/>
  <c r="AC6" i="8" s="1"/>
  <c r="AY7" i="8"/>
  <c r="AY6" i="8" s="1"/>
  <c r="AT7" i="8"/>
  <c r="AT6" i="8" s="1"/>
  <c r="Z7" i="8"/>
  <c r="Z6" i="8" s="1"/>
  <c r="AJ7" i="8"/>
  <c r="AJ6" i="8" s="1"/>
  <c r="BA7" i="8"/>
  <c r="BA6" i="8" s="1"/>
  <c r="AO7" i="8"/>
  <c r="AO6" i="8" s="1"/>
  <c r="AE7" i="8"/>
  <c r="AE6" i="8" s="1"/>
  <c r="AG7" i="8"/>
  <c r="AG6" i="8" s="1"/>
  <c r="AW7" i="8"/>
  <c r="AW6" i="8" s="1"/>
  <c r="U7" i="8"/>
  <c r="U6" i="8" s="1"/>
  <c r="AR56" i="8"/>
  <c r="AR33" i="8" s="1"/>
  <c r="AR8" i="8" s="1"/>
  <c r="AM34" i="8"/>
  <c r="AM33" i="8" s="1"/>
  <c r="AM8" i="8" s="1"/>
  <c r="BB56" i="8"/>
  <c r="BB33" i="8" s="1"/>
  <c r="BB8" i="8" s="1"/>
  <c r="AA9" i="8"/>
  <c r="Y9" i="8"/>
  <c r="X8" i="8"/>
  <c r="AN56" i="8"/>
  <c r="AN33" i="8" s="1"/>
  <c r="AN8" i="8" s="1"/>
  <c r="AN7" i="8" s="1"/>
  <c r="AN6" i="8" s="1"/>
  <c r="AP56" i="8"/>
  <c r="AP33" i="8" s="1"/>
  <c r="AX56" i="8"/>
  <c r="AZ56" i="8"/>
  <c r="AZ33" i="8" s="1"/>
  <c r="O8" i="8"/>
  <c r="Q8" i="8"/>
  <c r="S8" i="8"/>
  <c r="AD34" i="8"/>
  <c r="AD33" i="8" s="1"/>
  <c r="AF34" i="8"/>
  <c r="AF33" i="8" s="1"/>
  <c r="AI8" i="8"/>
  <c r="AI7" i="8" s="1"/>
  <c r="AI6" i="8" s="1"/>
  <c r="T9" i="8"/>
  <c r="V9" i="8"/>
  <c r="Y8" i="8"/>
  <c r="Y7" i="8" s="1"/>
  <c r="Y6" i="8" s="1"/>
  <c r="AK8" i="8"/>
  <c r="AU56" i="8"/>
  <c r="AU33" i="8" s="1"/>
  <c r="AS56" i="8"/>
  <c r="AS33" i="8" s="1"/>
  <c r="AX33" i="8" l="1"/>
  <c r="N8" i="8"/>
  <c r="N7" i="8" s="1"/>
  <c r="N6" i="8" s="1"/>
  <c r="AK7" i="8"/>
  <c r="AK6" i="8" s="1"/>
  <c r="AM7" i="8"/>
  <c r="AM6" i="8" s="1"/>
  <c r="AR7" i="8"/>
  <c r="AR6" i="8" s="1"/>
  <c r="BB7" i="8"/>
  <c r="BB6" i="8" s="1"/>
  <c r="X7" i="8"/>
  <c r="X6" i="8" s="1"/>
  <c r="Q7" i="8"/>
  <c r="Q6" i="8" s="1"/>
  <c r="S7" i="8"/>
  <c r="S6" i="8" s="1"/>
  <c r="O7" i="8"/>
  <c r="O6" i="8" s="1"/>
  <c r="L7" i="8"/>
  <c r="L6" i="8" s="1"/>
  <c r="J6" i="8"/>
  <c r="AA8" i="8"/>
  <c r="AP8" i="8"/>
  <c r="AX8" i="8"/>
  <c r="AX7" i="8" s="1"/>
  <c r="AX6" i="8" s="1"/>
  <c r="AZ8" i="8"/>
  <c r="AS8" i="8"/>
  <c r="V8" i="8"/>
  <c r="AF8" i="8"/>
  <c r="AU8" i="8"/>
  <c r="T8" i="8"/>
  <c r="T7" i="8" s="1"/>
  <c r="T6" i="8" s="1"/>
  <c r="AD8" i="8"/>
  <c r="AD7" i="8" s="1"/>
  <c r="AD6" i="8" s="1"/>
  <c r="AU7" i="8" l="1"/>
  <c r="AU6" i="8" s="1"/>
  <c r="AZ7" i="8"/>
  <c r="AZ6" i="8" s="1"/>
  <c r="AP7" i="8"/>
  <c r="AP6" i="8" s="1"/>
  <c r="AF7" i="8"/>
  <c r="AF6" i="8" s="1"/>
  <c r="AS7" i="8"/>
  <c r="AS6" i="8" s="1"/>
  <c r="AA7" i="8"/>
  <c r="AA6" i="8" s="1"/>
  <c r="V7" i="8"/>
  <c r="V6" i="8" s="1"/>
</calcChain>
</file>

<file path=xl/sharedStrings.xml><?xml version="1.0" encoding="utf-8"?>
<sst xmlns="http://schemas.openxmlformats.org/spreadsheetml/2006/main" count="574" uniqueCount="373">
  <si>
    <t>Контроль</t>
  </si>
  <si>
    <t>История</t>
  </si>
  <si>
    <t>Философия</t>
  </si>
  <si>
    <t>Безопасность жизнедеятельности</t>
  </si>
  <si>
    <t>Политология</t>
  </si>
  <si>
    <t>Физическая культура и спорт</t>
  </si>
  <si>
    <t>Конституционное право</t>
  </si>
  <si>
    <t>Иностранный язык</t>
  </si>
  <si>
    <t>Высшая математика</t>
  </si>
  <si>
    <t>Национальная государственная политика</t>
  </si>
  <si>
    <t>Статистика</t>
  </si>
  <si>
    <t>Введение в профессиональную деятельность</t>
  </si>
  <si>
    <t>Социология управления</t>
  </si>
  <si>
    <t>Региональное управление и территориальное планирование</t>
  </si>
  <si>
    <t>Государственная и муниципальная служба</t>
  </si>
  <si>
    <t>Формирование имиджа органов власти</t>
  </si>
  <si>
    <t>Делопроизводство и организация документооборота при взаимодействии с гражданами</t>
  </si>
  <si>
    <t>Трудовое право</t>
  </si>
  <si>
    <t>Правовые основы противодействия коррупции</t>
  </si>
  <si>
    <t>Преддипломная практика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</si>
  <si>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</si>
  <si>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</si>
  <si>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</si>
  <si>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</si>
  <si>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</si>
  <si>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</si>
  <si>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</si>
  <si>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</si>
  <si>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</si>
  <si>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</si>
  <si>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</si>
  <si>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</si>
  <si>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</si>
  <si>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</si>
  <si>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</si>
  <si>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</si>
  <si>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</si>
  <si>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</si>
  <si>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</si>
  <si>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</si>
  <si>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</si>
  <si>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</si>
  <si>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</si>
  <si>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</si>
  <si>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</si>
  <si>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</si>
  <si>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</si>
  <si>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</si>
  <si>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</si>
  <si>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</si>
  <si>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</si>
  <si>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</si>
  <si>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</si>
  <si>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</si>
  <si>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</si>
  <si>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</si>
  <si>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</si>
  <si>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</si>
  <si>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</si>
  <si>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</si>
  <si>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</si>
  <si>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</si>
  <si>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</si>
  <si>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</si>
  <si>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</si>
  <si>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</si>
  <si>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</si>
  <si>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</si>
  <si>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</si>
  <si>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</si>
  <si>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</si>
  <si>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</si>
  <si>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</si>
  <si>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</si>
  <si>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</si>
  <si>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</si>
  <si>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</si>
  <si>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</si>
  <si>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</si>
  <si>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</si>
  <si>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</si>
  <si>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</si>
  <si>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</si>
  <si>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</si>
  <si>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</si>
  <si>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</si>
  <si>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</si>
  <si>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</si>
  <si>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</si>
  <si>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</si>
  <si>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</si>
  <si>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</si>
  <si>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</si>
  <si>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</si>
  <si>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</si>
  <si>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</si>
  <si>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</si>
  <si>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</si>
  <si>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</si>
  <si>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</si>
  <si>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</si>
  <si>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</si>
  <si>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</si>
  <si>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</si>
  <si>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</si>
  <si>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</si>
  <si>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</si>
  <si>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</si>
  <si>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</si>
  <si>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</si>
  <si>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</si>
  <si>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</si>
  <si>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</si>
  <si>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</si>
  <si>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</si>
  <si>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</si>
  <si>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</si>
  <si>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</si>
  <si>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</si>
  <si>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</si>
  <si>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</si>
  <si>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</si>
  <si>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</si>
  <si>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</si>
  <si>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</si>
  <si>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</si>
  <si>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</si>
  <si>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</si>
  <si>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</si>
  <si>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</si>
  <si>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</si>
  <si>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</si>
  <si>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П</t>
  </si>
  <si>
    <t>IV</t>
  </si>
  <si>
    <t>ПД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</si>
  <si>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</si>
  <si>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</si>
  <si>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</si>
  <si>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</si>
  <si>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</si>
  <si>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</si>
  <si>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</si>
  <si>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</si>
  <si>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</si>
  <si>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</si>
  <si>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</si>
  <si>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</si>
  <si>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</si>
  <si>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</si>
  <si>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</si>
  <si>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</si>
  <si>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</si>
  <si>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</si>
  <si>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</si>
  <si>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</si>
  <si>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</si>
  <si>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</si>
  <si>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</si>
  <si>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</si>
  <si>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</si>
  <si>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</si>
  <si>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Итого по ООП (без факультативов)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</si>
  <si>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</si>
  <si>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</si>
  <si>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</si>
  <si>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</si>
  <si>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</si>
  <si>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</si>
  <si>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</si>
  <si>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</si>
  <si>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</si>
  <si>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</si>
  <si>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</si>
  <si>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</si>
  <si>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</si>
  <si>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</si>
  <si>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</si>
  <si>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</si>
  <si>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</si>
  <si>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</si>
  <si>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</si>
  <si>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</si>
  <si>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Б1.Б.18</t>
  </si>
  <si>
    <t>Б1.Б.19</t>
  </si>
  <si>
    <t>Б1.Б.20</t>
  </si>
  <si>
    <t>Б1.Б.21</t>
  </si>
  <si>
    <t>Б1.Б.22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</si>
  <si>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</si>
  <si>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</si>
  <si>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</si>
  <si>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</si>
  <si>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</si>
  <si>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</si>
  <si>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</si>
  <si>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</si>
  <si>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</si>
  <si>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</si>
  <si>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</si>
  <si>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</si>
  <si>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</si>
  <si>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</si>
  <si>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</si>
  <si>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</si>
  <si>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</si>
  <si>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</si>
  <si>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</si>
  <si>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</si>
  <si>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</si>
  <si>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</si>
  <si>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</si>
  <si>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</si>
  <si>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</si>
  <si>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</si>
  <si>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</si>
  <si>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</si>
  <si>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</si>
  <si>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</si>
  <si>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</si>
  <si>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</si>
  <si>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Русский язык и культура речи</t>
  </si>
  <si>
    <t>Б1.В.ДВ.5.2</t>
  </si>
  <si>
    <t>Основы межличностного и делового взаимодействия</t>
  </si>
  <si>
    <t>Б1.В.ДВ.6.1</t>
  </si>
  <si>
    <t>Б1.В.ДВ.6.2</t>
  </si>
  <si>
    <t>Управление общественными отношениями</t>
  </si>
  <si>
    <t>Б1.В.ДВ.7.1</t>
  </si>
  <si>
    <t>Б1.В.ДВ.7.2</t>
  </si>
  <si>
    <t>Б1.В.ДВ.8.1</t>
  </si>
  <si>
    <t>Б1.В.ДВ.8.2</t>
  </si>
  <si>
    <t>Б1.В.ДВ.9.1</t>
  </si>
  <si>
    <t>Б1.В.ДВ.9.2</t>
  </si>
  <si>
    <t>Б1.В.ДВ.10.1</t>
  </si>
  <si>
    <t>Технологии кадрового менеджмента</t>
  </si>
  <si>
    <t>Б1.В.ДВ.10.2</t>
  </si>
  <si>
    <t>Б1.В.ДВ.11.1</t>
  </si>
  <si>
    <t>Б1.В.ДВ.11.2</t>
  </si>
  <si>
    <t>Б1.В.ДВ.12.1</t>
  </si>
  <si>
    <t>Б1.В.ДВ.12.2</t>
  </si>
  <si>
    <t>Методы принятия управленческих решений</t>
  </si>
  <si>
    <t>Б1.В.ДВ.13.1</t>
  </si>
  <si>
    <t>Б1.В.ДВ.13.2</t>
  </si>
  <si>
    <t>Б2</t>
  </si>
  <si>
    <t>Практики</t>
  </si>
  <si>
    <t>Б2.У.1</t>
  </si>
  <si>
    <t>Б2.П.1</t>
  </si>
  <si>
    <t>Б3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</si>
  <si>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</si>
  <si>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</si>
  <si>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</si>
  <si>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</si>
  <si>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</si>
  <si>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Гендерные аспекты управления</t>
  </si>
  <si>
    <t>ФТД.3</t>
  </si>
  <si>
    <t>Государственное регулирование экономики</t>
  </si>
  <si>
    <t>Контакт. раб.</t>
  </si>
  <si>
    <t>Учебные занятия</t>
  </si>
  <si>
    <t>Основы профессионального общения на английском языке (дисциплина преподается на английском языке)</t>
  </si>
  <si>
    <t>Деловые коммуникации</t>
  </si>
  <si>
    <t>Информационно-коммуникационные технологии в управлении</t>
  </si>
  <si>
    <t>Связи с общественностью в государственном и муниципальном управлении</t>
  </si>
  <si>
    <t>Теория организации в системе государственного и муниципального управления</t>
  </si>
  <si>
    <t>Экономика и управление государственным и муниципальным имуществом</t>
  </si>
  <si>
    <t>Формирование и исполнение бюджета</t>
  </si>
  <si>
    <t>Этика служебного поведения</t>
  </si>
  <si>
    <t>Инвестиционный анализ</t>
  </si>
  <si>
    <t>Основы публичного управления</t>
  </si>
  <si>
    <t>Особые экономические зоны как инструмент инновационного развития субъектов РФ</t>
  </si>
  <si>
    <t>Управление профессиональным развитием</t>
  </si>
  <si>
    <t>Управление региональной и муниципальной экономикой</t>
  </si>
  <si>
    <t>Приграничное сотрудничество и проблемы государственного и регионального управления в условиях особой экономической зоне</t>
  </si>
  <si>
    <t>Организация предоставления государственных и муниципальных услуг</t>
  </si>
  <si>
    <t>Основы антитеррористической деятельности</t>
  </si>
  <si>
    <t>Б1.Б.23</t>
  </si>
  <si>
    <t>Психология</t>
  </si>
  <si>
    <t>Проектное управление в сфере государственного и муниципального управления</t>
  </si>
  <si>
    <t>Взаимодействие ветвей государственной власти на региональном уровне</t>
  </si>
  <si>
    <t>Методы, основы и основные приемы исследовательской деятельности</t>
  </si>
  <si>
    <t>Кадровые стратегии в государственных учреждениях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</si>
  <si>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</si>
  <si>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</si>
  <si>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</si>
  <si>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</si>
  <si>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</si>
  <si>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</si>
  <si>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</si>
  <si>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</si>
  <si>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</si>
  <si>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</si>
  <si>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</si>
  <si>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</si>
  <si>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</si>
  <si>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</si>
  <si>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</si>
  <si>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Управление муниципальным экономическим развитием</t>
  </si>
  <si>
    <t>Экономическая демография</t>
  </si>
  <si>
    <t>Территориальная организация населения</t>
  </si>
  <si>
    <t>Принятие, исполнение и аудит управленческих решений</t>
  </si>
  <si>
    <t>Система государственного и муниципального управления</t>
  </si>
  <si>
    <t>Правоведение</t>
  </si>
  <si>
    <t>Аудит человеческих ресурсов</t>
  </si>
  <si>
    <t>Оценка эффективности деятельности органов власти и служащих</t>
  </si>
  <si>
    <t>Взаимодействие власти и некоммерческих организаций</t>
  </si>
  <si>
    <t>Взаимодействие власти и общественно-политических организаций</t>
  </si>
  <si>
    <t>Опыт государственного и  муниципального управления за рубежом</t>
  </si>
  <si>
    <t>Опыт зарубежного управления</t>
  </si>
  <si>
    <t>Электронное правительство</t>
  </si>
  <si>
    <t>Налоги и налогообложение</t>
  </si>
  <si>
    <t>Учет, анализ и аудит</t>
  </si>
  <si>
    <t>Проектирование выпускной квалификационной работы</t>
  </si>
  <si>
    <t>2022-2023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</si>
  <si>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</si>
  <si>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</si>
  <si>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</si>
  <si>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</si>
  <si>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</si>
  <si>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 xml:space="preserve">                    Государственное и муниципальное управление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</si>
  <si>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</si>
  <si>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</si>
  <si>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</si>
  <si>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</si>
  <si>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</si>
  <si>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</si>
  <si>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</si>
  <si>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</si>
  <si>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</si>
  <si>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Согласовано:</t>
  </si>
  <si>
    <t>38.03.04</t>
  </si>
  <si>
    <t>Экономическая теория</t>
  </si>
  <si>
    <t>Базовая часть (обязательная часть)</t>
  </si>
  <si>
    <t>Часть формируемая участниками образовательного процесса</t>
  </si>
  <si>
    <t>Б1.В.ОД</t>
  </si>
  <si>
    <t>Б1.В.ДВ.</t>
  </si>
  <si>
    <t>Ознакомительная практика</t>
  </si>
  <si>
    <t>Организационно-управленческая практика</t>
  </si>
  <si>
    <t>Б2.П.2</t>
  </si>
  <si>
    <t>Б3.З</t>
  </si>
  <si>
    <t>Б3.П</t>
  </si>
  <si>
    <t>Подготовка к процедуре защиты</t>
  </si>
  <si>
    <t>Защита выпускной квалификационной работы</t>
  </si>
  <si>
    <t>2023-2024</t>
  </si>
  <si>
    <t>2024-2025</t>
  </si>
  <si>
    <t>Утвержден Приказом Минобрнауки РФ от 13 августа 2020 г. № 1016</t>
  </si>
  <si>
    <t xml:space="preserve">Руководитель ОПОП                                                                                                              М.Я. Чмырева                         </t>
  </si>
  <si>
    <t>Начальник учебно-методического управления                                                                   С. С. Усёнок</t>
  </si>
  <si>
    <t xml:space="preserve">Прогнозирование и планирование </t>
  </si>
  <si>
    <t xml:space="preserve">Социология </t>
  </si>
  <si>
    <t>Конкурентная и антимонопольная политика</t>
  </si>
  <si>
    <t>Б1.В.ОД.21</t>
  </si>
  <si>
    <t>Астр. часы</t>
  </si>
  <si>
    <t>Акад. часы</t>
  </si>
  <si>
    <t>Недели</t>
  </si>
  <si>
    <t>ЭКЗ</t>
  </si>
  <si>
    <t>ЗАЧ</t>
  </si>
  <si>
    <t>ЗАЧ С ОЦ</t>
  </si>
  <si>
    <t>Курсовые р.</t>
  </si>
  <si>
    <t>Курс. р.</t>
  </si>
  <si>
    <t>Э.1</t>
  </si>
  <si>
    <t>*</t>
  </si>
  <si>
    <t>Б1.В</t>
  </si>
  <si>
    <t xml:space="preserve">  Региональное и муниципальное управление</t>
  </si>
  <si>
    <t>Организационно-управленческий;
Коммуникативный;
Проектный;
Исполнительно-распорядительный.</t>
  </si>
  <si>
    <t>Типы профессиональной деятельности:</t>
  </si>
  <si>
    <t>История государственного и муниципального управления</t>
  </si>
  <si>
    <t>Социальная защита инвалидов и лиц с ОВЗ</t>
  </si>
  <si>
    <t>Основы маркетинга</t>
  </si>
  <si>
    <t>Управление персоналом</t>
  </si>
  <si>
    <t>Государственные и муниципальные финансы</t>
  </si>
  <si>
    <t>2-8</t>
  </si>
  <si>
    <t>Социальная политика</t>
  </si>
  <si>
    <t>2025-2026</t>
  </si>
  <si>
    <t>Протокол № 05/21 от 23.12.2021</t>
  </si>
  <si>
    <t>___________________________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</si>
  <si>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образование, среднее профессиональное образование, высшее образование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</si>
</sst>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C000"/>
      <name val="Times New Roman"/>
      <family val="1"/>
      <charset val="204"/>
    </font>
    <font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3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28" fillId="0" borderId="0"/>
    <xf numFmtId="0" fontId="19" fillId="0" borderId="0"/>
    <xf numFmtId="0" fontId="18" fillId="0" borderId="0"/>
    <xf numFmtId="0" fontId="3" fillId="0" borderId="0"/>
    <xf numFmtId="0" fontId="21" fillId="0" borderId="0"/>
    <xf numFmtId="0" fontId="27" fillId="0" borderId="0"/>
    <xf numFmtId="0" fontId="7" fillId="0" borderId="0"/>
    <xf numFmtId="0" fontId="27" fillId="0" borderId="0"/>
  </cellStyleXfs>
  <cellXfs count="295">
    <xf numFmtId="0" fontId="0" fillId="0" borderId="0" xfId="0"/>
    <xf numFmtId="0" fontId="7" fillId="0" borderId="0" xfId="1"/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 textRotation="90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top"/>
      <protection locked="0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 applyProtection="1">
      <alignment horizontal="center" vertical="top"/>
      <protection locked="0"/>
    </xf>
    <xf numFmtId="0" fontId="7" fillId="0" borderId="1" xfId="1" applyBorder="1"/>
    <xf numFmtId="0" fontId="9" fillId="2" borderId="1" xfId="1" applyNumberFormat="1" applyFont="1" applyFill="1" applyBorder="1" applyAlignment="1" applyProtection="1">
      <alignment horizontal="center"/>
      <protection locked="0"/>
    </xf>
    <xf numFmtId="0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/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wrapText="1"/>
    </xf>
    <xf numFmtId="0" fontId="1" fillId="0" borderId="1" xfId="1" applyNumberFormat="1" applyFont="1" applyFill="1" applyBorder="1" applyAlignment="1" applyProtection="1">
      <alignment vertical="center" wrapText="1"/>
      <protection locked="0"/>
    </xf>
    <xf numFmtId="0" fontId="1" fillId="0" borderId="2" xfId="1" applyNumberFormat="1" applyFont="1" applyFill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/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>
      <alignment horizontal="center" vertical="center"/>
    </xf>
    <xf numFmtId="0" fontId="2" fillId="7" borderId="1" xfId="1" applyNumberFormat="1" applyFont="1" applyFill="1" applyBorder="1" applyAlignment="1" applyProtection="1">
      <alignment horizontal="left" vertical="center"/>
      <protection locked="0"/>
    </xf>
    <xf numFmtId="0" fontId="2" fillId="7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1" xfId="1" applyNumberFormat="1" applyFont="1" applyFill="1" applyBorder="1" applyAlignment="1" applyProtection="1">
      <alignment horizontal="left" vertical="center"/>
      <protection locked="0"/>
    </xf>
    <xf numFmtId="0" fontId="14" fillId="7" borderId="1" xfId="1" applyNumberFormat="1" applyFont="1" applyFill="1" applyBorder="1" applyAlignment="1" applyProtection="1">
      <alignment horizontal="center" vertical="center"/>
      <protection locked="0"/>
    </xf>
    <xf numFmtId="0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NumberFormat="1" applyFont="1" applyFill="1" applyBorder="1" applyAlignment="1" applyProtection="1">
      <alignment horizontal="center" vertical="center"/>
      <protection locked="0"/>
    </xf>
    <xf numFmtId="0" fontId="2" fillId="8" borderId="1" xfId="1" applyNumberFormat="1" applyFont="1" applyFill="1" applyBorder="1" applyAlignment="1" applyProtection="1">
      <alignment horizontal="left" vertical="center"/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9" borderId="1" xfId="1" applyNumberFormat="1" applyFont="1" applyFill="1" applyBorder="1" applyAlignment="1">
      <alignment horizontal="center" vertical="center"/>
    </xf>
    <xf numFmtId="0" fontId="2" fillId="9" borderId="2" xfId="1" applyNumberFormat="1" applyFont="1" applyFill="1" applyBorder="1" applyAlignment="1" applyProtection="1">
      <alignment horizontal="left" vertical="center" wrapText="1"/>
      <protection locked="0"/>
    </xf>
    <xf numFmtId="0" fontId="1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2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>
      <alignment horizontal="center" vertical="center"/>
    </xf>
    <xf numFmtId="0" fontId="10" fillId="11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12" borderId="1" xfId="1" applyNumberFormat="1" applyFont="1" applyFill="1" applyBorder="1" applyAlignment="1" applyProtection="1">
      <alignment horizontal="center" vertical="center"/>
      <protection locked="0"/>
    </xf>
    <xf numFmtId="0" fontId="10" fillId="13" borderId="1" xfId="1" applyNumberFormat="1" applyFont="1" applyFill="1" applyBorder="1" applyAlignment="1" applyProtection="1">
      <alignment horizontal="center" vertical="center"/>
      <protection locked="0"/>
    </xf>
    <xf numFmtId="0" fontId="10" fillId="14" borderId="1" xfId="1" applyNumberFormat="1" applyFont="1" applyFill="1" applyBorder="1" applyAlignment="1" applyProtection="1">
      <alignment horizontal="center" vertical="center"/>
      <protection locked="0"/>
    </xf>
    <xf numFmtId="0" fontId="10" fillId="15" borderId="1" xfId="1" applyNumberFormat="1" applyFont="1" applyFill="1" applyBorder="1" applyAlignment="1" applyProtection="1">
      <alignment horizontal="center" vertical="center"/>
      <protection locked="0"/>
    </xf>
    <xf numFmtId="0" fontId="10" fillId="16" borderId="1" xfId="1" applyNumberFormat="1" applyFont="1" applyFill="1" applyBorder="1" applyAlignment="1" applyProtection="1">
      <alignment horizontal="center" vertical="center"/>
      <protection locked="0"/>
    </xf>
    <xf numFmtId="0" fontId="10" fillId="1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20" fillId="0" borderId="0" xfId="8" applyFont="1"/>
    <xf numFmtId="0" fontId="5" fillId="2" borderId="0" xfId="6" applyFont="1" applyFill="1" applyBorder="1" applyAlignment="1" applyProtection="1">
      <alignment wrapText="1"/>
      <protection locked="0"/>
    </xf>
    <xf numFmtId="0" fontId="20" fillId="0" borderId="0" xfId="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20" fillId="2" borderId="0" xfId="6" applyFont="1" applyFill="1" applyBorder="1" applyAlignment="1" applyProtection="1">
      <alignment horizontal="left" vertical="center"/>
      <protection locked="0"/>
    </xf>
    <xf numFmtId="0" fontId="20" fillId="0" borderId="0" xfId="8" applyFont="1" applyAlignment="1"/>
    <xf numFmtId="0" fontId="20" fillId="2" borderId="6" xfId="6" applyNumberFormat="1" applyFont="1" applyFill="1" applyBorder="1" applyAlignment="1" applyProtection="1">
      <alignment horizontal="left" vertical="center"/>
      <protection locked="0"/>
    </xf>
    <xf numFmtId="0" fontId="20" fillId="2" borderId="0" xfId="8" applyFont="1" applyFill="1" applyBorder="1" applyAlignment="1" applyProtection="1">
      <alignment horizontal="center" vertical="center"/>
      <protection locked="0"/>
    </xf>
    <xf numFmtId="0" fontId="5" fillId="2" borderId="0" xfId="6" applyFont="1" applyFill="1" applyBorder="1" applyAlignment="1" applyProtection="1">
      <alignment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20" fillId="2" borderId="0" xfId="8" applyNumberFormat="1" applyFont="1" applyFill="1" applyBorder="1" applyAlignment="1" applyProtection="1">
      <alignment vertical="center"/>
      <protection locked="0"/>
    </xf>
    <xf numFmtId="0" fontId="20" fillId="0" borderId="0" xfId="8" applyFont="1" applyBorder="1"/>
    <xf numFmtId="0" fontId="5" fillId="2" borderId="0" xfId="8" applyFont="1" applyFill="1" applyBorder="1" applyAlignment="1" applyProtection="1">
      <alignment vertical="top"/>
      <protection locked="0"/>
    </xf>
    <xf numFmtId="0" fontId="20" fillId="2" borderId="0" xfId="8" applyFont="1" applyFill="1" applyBorder="1" applyAlignment="1" applyProtection="1">
      <alignment horizontal="left" vertical="center"/>
      <protection locked="0"/>
    </xf>
    <xf numFmtId="0" fontId="5" fillId="2" borderId="0" xfId="8" applyFont="1" applyFill="1" applyBorder="1" applyAlignment="1" applyProtection="1">
      <alignment vertical="center"/>
      <protection locked="0"/>
    </xf>
    <xf numFmtId="0" fontId="5" fillId="2" borderId="0" xfId="8" applyNumberFormat="1" applyFont="1" applyFill="1" applyBorder="1" applyAlignment="1" applyProtection="1">
      <protection locked="0"/>
    </xf>
    <xf numFmtId="0" fontId="20" fillId="2" borderId="0" xfId="8" applyNumberFormat="1" applyFont="1" applyFill="1" applyBorder="1" applyAlignment="1" applyProtection="1">
      <alignment vertical="top" wrapText="1"/>
      <protection locked="0"/>
    </xf>
    <xf numFmtId="0" fontId="6" fillId="2" borderId="0" xfId="8" applyFont="1" applyFill="1" applyBorder="1" applyAlignment="1" applyProtection="1">
      <alignment horizontal="left" vertical="top"/>
      <protection locked="0"/>
    </xf>
    <xf numFmtId="0" fontId="20" fillId="2" borderId="0" xfId="8" applyNumberFormat="1" applyFont="1" applyFill="1" applyBorder="1" applyAlignment="1" applyProtection="1">
      <alignment vertical="top"/>
      <protection locked="0"/>
    </xf>
    <xf numFmtId="0" fontId="5" fillId="2" borderId="0" xfId="8" applyNumberFormat="1" applyFont="1" applyFill="1" applyBorder="1" applyAlignment="1" applyProtection="1">
      <alignment wrapText="1"/>
      <protection locked="0"/>
    </xf>
    <xf numFmtId="0" fontId="6" fillId="2" borderId="0" xfId="8" applyFont="1" applyFill="1" applyBorder="1" applyAlignment="1" applyProtection="1">
      <alignment vertical="center"/>
      <protection locked="0"/>
    </xf>
    <xf numFmtId="0" fontId="20" fillId="0" borderId="0" xfId="8" applyFont="1" applyBorder="1" applyAlignment="1" applyProtection="1">
      <alignment horizontal="center" vertical="center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24" fillId="0" borderId="0" xfId="9" applyFont="1"/>
    <xf numFmtId="0" fontId="2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5" xfId="1" applyNumberFormat="1" applyFont="1" applyFill="1" applyBorder="1" applyAlignment="1">
      <alignment vertical="center" wrapText="1"/>
    </xf>
    <xf numFmtId="0" fontId="1" fillId="0" borderId="3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" fillId="18" borderId="1" xfId="1" applyNumberFormat="1" applyFont="1" applyFill="1" applyBorder="1" applyAlignment="1">
      <alignment horizontal="center" vertical="center"/>
    </xf>
    <xf numFmtId="0" fontId="2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30" fillId="0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8" xfId="1" applyFont="1" applyFill="1" applyBorder="1"/>
    <xf numFmtId="0" fontId="1" fillId="0" borderId="8" xfId="1" applyFont="1" applyFill="1" applyBorder="1" applyAlignment="1">
      <alignment horizontal="center" vertical="center"/>
    </xf>
    <xf numFmtId="0" fontId="31" fillId="0" borderId="1" xfId="1" applyNumberFormat="1" applyFont="1" applyFill="1" applyBorder="1" applyAlignment="1">
      <alignment horizontal="center" vertical="center" wrapText="1"/>
    </xf>
    <xf numFmtId="1" fontId="31" fillId="0" borderId="1" xfId="1" applyNumberFormat="1" applyFont="1" applyFill="1" applyBorder="1" applyAlignment="1">
      <alignment horizontal="center" vertical="center"/>
    </xf>
    <xf numFmtId="0" fontId="31" fillId="0" borderId="1" xfId="1" applyNumberFormat="1" applyFont="1" applyFill="1" applyBorder="1" applyAlignment="1">
      <alignment horizontal="center" vertical="center"/>
    </xf>
    <xf numFmtId="1" fontId="31" fillId="0" borderId="1" xfId="1" applyNumberFormat="1" applyFont="1" applyFill="1" applyBorder="1" applyAlignment="1" applyProtection="1">
      <alignment horizontal="center" vertical="center" wrapText="1"/>
    </xf>
    <xf numFmtId="0" fontId="3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19" borderId="1" xfId="1" applyNumberFormat="1" applyFont="1" applyFill="1" applyBorder="1" applyAlignment="1">
      <alignment horizontal="center" vertical="center"/>
    </xf>
    <xf numFmtId="0" fontId="2" fillId="19" borderId="1" xfId="1" applyNumberFormat="1" applyFont="1" applyFill="1" applyBorder="1" applyAlignment="1">
      <alignment horizontal="center" vertical="center"/>
    </xf>
    <xf numFmtId="0" fontId="1" fillId="19" borderId="1" xfId="1" applyNumberFormat="1" applyFont="1" applyFill="1" applyBorder="1" applyAlignment="1" applyProtection="1">
      <alignment horizontal="center" vertical="center"/>
      <protection locked="0"/>
    </xf>
    <xf numFmtId="0" fontId="2" fillId="19" borderId="1" xfId="1" applyNumberFormat="1" applyFont="1" applyFill="1" applyBorder="1" applyAlignment="1" applyProtection="1">
      <alignment horizontal="left" vertical="center"/>
      <protection locked="0"/>
    </xf>
    <xf numFmtId="0" fontId="1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8" borderId="1" xfId="1" applyFont="1" applyFill="1" applyBorder="1" applyAlignment="1">
      <alignment horizontal="center" vertical="center"/>
    </xf>
    <xf numFmtId="0" fontId="29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Border="1" applyAlignment="1" applyProtection="1">
      <alignment vertical="center"/>
      <protection locked="0"/>
    </xf>
    <xf numFmtId="0" fontId="26" fillId="0" borderId="0" xfId="8" applyFont="1" applyBorder="1" applyAlignment="1">
      <alignment vertical="top" wrapText="1"/>
    </xf>
    <xf numFmtId="0" fontId="2" fillId="21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1" borderId="2" xfId="1" applyNumberFormat="1" applyFont="1" applyFill="1" applyBorder="1" applyAlignment="1">
      <alignment vertical="center"/>
    </xf>
    <xf numFmtId="0" fontId="1" fillId="21" borderId="5" xfId="1" applyNumberFormat="1" applyFont="1" applyFill="1" applyBorder="1" applyAlignment="1">
      <alignment vertical="center"/>
    </xf>
    <xf numFmtId="0" fontId="1" fillId="21" borderId="1" xfId="1" applyNumberFormat="1" applyFont="1" applyFill="1" applyBorder="1" applyAlignment="1">
      <alignment horizontal="center" vertical="center"/>
    </xf>
    <xf numFmtId="0" fontId="30" fillId="21" borderId="1" xfId="1" applyNumberFormat="1" applyFont="1" applyFill="1" applyBorder="1" applyAlignment="1">
      <alignment horizontal="center" vertical="center" wrapText="1"/>
    </xf>
    <xf numFmtId="0" fontId="16" fillId="21" borderId="1" xfId="1" applyNumberFormat="1" applyFont="1" applyFill="1" applyBorder="1" applyAlignment="1">
      <alignment horizontal="center" vertical="center" wrapText="1"/>
    </xf>
    <xf numFmtId="0" fontId="1" fillId="21" borderId="1" xfId="1" applyNumberFormat="1" applyFont="1" applyFill="1" applyBorder="1" applyAlignment="1">
      <alignment horizontal="center" vertical="center" wrapText="1"/>
    </xf>
    <xf numFmtId="0" fontId="1" fillId="21" borderId="5" xfId="1" applyNumberFormat="1" applyFont="1" applyFill="1" applyBorder="1" applyAlignment="1">
      <alignment vertical="center" wrapText="1"/>
    </xf>
    <xf numFmtId="0" fontId="1" fillId="21" borderId="3" xfId="1" applyNumberFormat="1" applyFont="1" applyFill="1" applyBorder="1" applyAlignment="1">
      <alignment vertical="center" wrapText="1"/>
    </xf>
    <xf numFmtId="1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1" applyNumberFormat="1" applyFont="1" applyFill="1" applyBorder="1" applyAlignment="1" applyProtection="1">
      <alignment horizontal="center" vertical="center"/>
      <protection locked="0"/>
    </xf>
    <xf numFmtId="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10" fillId="2" borderId="8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1" applyFont="1" applyFill="1"/>
    <xf numFmtId="0" fontId="37" fillId="7" borderId="0" xfId="1" applyFont="1" applyFill="1"/>
    <xf numFmtId="0" fontId="38" fillId="7" borderId="0" xfId="1" applyFont="1" applyFill="1"/>
    <xf numFmtId="0" fontId="16" fillId="8" borderId="0" xfId="1" applyFont="1" applyFill="1"/>
    <xf numFmtId="0" fontId="16" fillId="19" borderId="0" xfId="1" applyFont="1" applyFill="1"/>
    <xf numFmtId="0" fontId="1" fillId="0" borderId="0" xfId="1" applyFont="1" applyFill="1"/>
    <xf numFmtId="0" fontId="39" fillId="19" borderId="0" xfId="1" applyFont="1" applyFill="1"/>
    <xf numFmtId="0" fontId="40" fillId="19" borderId="0" xfId="1" applyFont="1" applyFill="1"/>
    <xf numFmtId="0" fontId="16" fillId="4" borderId="0" xfId="1" applyFont="1" applyFill="1"/>
    <xf numFmtId="0" fontId="16" fillId="0" borderId="1" xfId="1" applyFont="1" applyFill="1" applyBorder="1"/>
    <xf numFmtId="0" fontId="16" fillId="9" borderId="0" xfId="1" applyFont="1" applyFill="1"/>
    <xf numFmtId="0" fontId="16" fillId="5" borderId="0" xfId="1" applyFont="1" applyFill="1"/>
    <xf numFmtId="0" fontId="16" fillId="6" borderId="0" xfId="1" applyFont="1" applyFill="1"/>
    <xf numFmtId="0" fontId="16" fillId="21" borderId="0" xfId="1" applyFont="1" applyFill="1"/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Fill="1"/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" fillId="22" borderId="1" xfId="1" applyFont="1" applyFill="1" applyBorder="1" applyAlignment="1">
      <alignment horizontal="center" vertical="center"/>
    </xf>
    <xf numFmtId="0" fontId="2" fillId="22" borderId="1" xfId="1" applyNumberFormat="1" applyFont="1" applyFill="1" applyBorder="1" applyAlignment="1">
      <alignment horizontal="center" vertical="center"/>
    </xf>
    <xf numFmtId="0" fontId="1" fillId="22" borderId="5" xfId="1" applyNumberFormat="1" applyFont="1" applyFill="1" applyBorder="1" applyAlignment="1">
      <alignment vertical="center" wrapText="1"/>
    </xf>
    <xf numFmtId="0" fontId="1" fillId="22" borderId="3" xfId="1" applyFont="1" applyFill="1" applyBorder="1" applyAlignment="1">
      <alignment horizontal="center" vertical="center"/>
    </xf>
    <xf numFmtId="0" fontId="16" fillId="22" borderId="3" xfId="1" applyFont="1" applyFill="1" applyBorder="1"/>
    <xf numFmtId="0" fontId="16" fillId="22" borderId="1" xfId="1" applyFont="1" applyFill="1" applyBorder="1"/>
    <xf numFmtId="0" fontId="16" fillId="22" borderId="1" xfId="1" applyFont="1" applyFill="1" applyBorder="1" applyAlignment="1">
      <alignment horizontal="center" vertical="center"/>
    </xf>
    <xf numFmtId="1" fontId="1" fillId="22" borderId="1" xfId="1" applyNumberFormat="1" applyFont="1" applyFill="1" applyBorder="1" applyAlignment="1">
      <alignment horizontal="center" vertical="center"/>
    </xf>
    <xf numFmtId="0" fontId="2" fillId="23" borderId="1" xfId="1" applyNumberFormat="1" applyFont="1" applyFill="1" applyBorder="1" applyAlignment="1">
      <alignment horizontal="center" vertical="center"/>
    </xf>
    <xf numFmtId="0" fontId="2" fillId="21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18" borderId="1" xfId="1" applyFont="1" applyFill="1" applyBorder="1" applyAlignment="1">
      <alignment horizontal="center" vertical="center"/>
    </xf>
    <xf numFmtId="0" fontId="31" fillId="0" borderId="2" xfId="1" applyNumberFormat="1" applyFont="1" applyFill="1" applyBorder="1" applyAlignment="1" applyProtection="1">
      <alignment vertical="center" wrapText="1"/>
      <protection locked="0"/>
    </xf>
    <xf numFmtId="0" fontId="31" fillId="0" borderId="2" xfId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1" xfId="1" applyNumberFormat="1" applyFont="1" applyFill="1" applyBorder="1" applyAlignment="1" applyProtection="1">
      <alignment vertical="center" wrapText="1"/>
      <protection locked="0"/>
    </xf>
    <xf numFmtId="0" fontId="3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1" applyFont="1" applyFill="1" applyBorder="1" applyAlignment="1">
      <alignment horizontal="left" vertical="center" wrapText="1"/>
    </xf>
    <xf numFmtId="0" fontId="20" fillId="2" borderId="6" xfId="8" applyNumberFormat="1" applyFont="1" applyFill="1" applyBorder="1" applyAlignment="1" applyProtection="1">
      <alignment horizontal="left" vertical="top" wrapText="1"/>
      <protection locked="0"/>
    </xf>
    <xf numFmtId="0" fontId="22" fillId="0" borderId="0" xfId="8" applyFont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5" fillId="2" borderId="0" xfId="8" applyFont="1" applyFill="1" applyBorder="1" applyAlignment="1" applyProtection="1">
      <alignment horizontal="center" vertical="top"/>
      <protection locked="0"/>
    </xf>
    <xf numFmtId="0" fontId="5" fillId="2" borderId="0" xfId="8" applyFont="1" applyFill="1" applyBorder="1" applyAlignment="1" applyProtection="1">
      <alignment horizontal="left" vertical="top"/>
      <protection locked="0"/>
    </xf>
    <xf numFmtId="0" fontId="5" fillId="2" borderId="6" xfId="8" applyFont="1" applyFill="1" applyBorder="1" applyAlignment="1" applyProtection="1">
      <alignment horizontal="left" vertical="center"/>
      <protection locked="0"/>
    </xf>
    <xf numFmtId="0" fontId="5" fillId="2" borderId="5" xfId="8" applyFont="1" applyFill="1" applyBorder="1" applyAlignment="1" applyProtection="1">
      <alignment horizontal="left" vertical="center" wrapText="1"/>
      <protection locked="0"/>
    </xf>
    <xf numFmtId="0" fontId="5" fillId="2" borderId="6" xfId="8" applyNumberFormat="1" applyFont="1" applyFill="1" applyBorder="1" applyAlignment="1" applyProtection="1">
      <alignment horizontal="left"/>
      <protection locked="0"/>
    </xf>
    <xf numFmtId="0" fontId="5" fillId="2" borderId="6" xfId="8" applyNumberFormat="1" applyFont="1" applyFill="1" applyBorder="1" applyAlignment="1" applyProtection="1">
      <alignment horizontal="center"/>
      <protection locked="0"/>
    </xf>
    <xf numFmtId="0" fontId="5" fillId="2" borderId="5" xfId="8" applyFont="1" applyFill="1" applyBorder="1" applyAlignment="1" applyProtection="1">
      <alignment horizontal="left" vertical="top"/>
      <protection locked="0"/>
    </xf>
    <xf numFmtId="0" fontId="35" fillId="2" borderId="0" xfId="6" applyFont="1" applyFill="1" applyBorder="1" applyAlignment="1" applyProtection="1">
      <alignment horizontal="left" vertical="center"/>
      <protection locked="0"/>
    </xf>
    <xf numFmtId="0" fontId="25" fillId="2" borderId="0" xfId="6" applyFont="1" applyFill="1" applyBorder="1" applyAlignment="1" applyProtection="1">
      <alignment horizontal="left"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20" fillId="2" borderId="6" xfId="8" applyNumberFormat="1" applyFont="1" applyFill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6" fillId="2" borderId="0" xfId="6" applyFont="1" applyFill="1" applyBorder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horizontal="center" vertical="center"/>
      <protection locked="0"/>
    </xf>
    <xf numFmtId="0" fontId="20" fillId="2" borderId="0" xfId="8" applyNumberFormat="1" applyFont="1" applyFill="1" applyBorder="1" applyAlignment="1" applyProtection="1">
      <alignment horizontal="center" vertical="center"/>
      <protection locked="0"/>
    </xf>
    <xf numFmtId="0" fontId="32" fillId="2" borderId="6" xfId="8" applyNumberFormat="1" applyFont="1" applyFill="1" applyBorder="1" applyAlignment="1" applyProtection="1">
      <alignment horizontal="center" vertical="center"/>
      <protection locked="0"/>
    </xf>
    <xf numFmtId="0" fontId="20" fillId="2" borderId="6" xfId="8" applyNumberFormat="1" applyFont="1" applyFill="1" applyBorder="1" applyAlignment="1" applyProtection="1">
      <alignment horizontal="center" vertical="center"/>
      <protection locked="0"/>
    </xf>
    <xf numFmtId="0" fontId="23" fillId="2" borderId="6" xfId="8" applyNumberFormat="1" applyFont="1" applyFill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left" vertical="center"/>
      <protection locked="0"/>
    </xf>
    <xf numFmtId="0" fontId="33" fillId="0" borderId="0" xfId="8" applyFont="1" applyBorder="1" applyAlignment="1">
      <alignment horizontal="left" vertical="top" wrapText="1"/>
    </xf>
    <xf numFmtId="0" fontId="34" fillId="0" borderId="0" xfId="8" applyFont="1" applyBorder="1" applyAlignment="1">
      <alignment horizontal="left" vertical="top" wrapText="1"/>
    </xf>
    <xf numFmtId="0" fontId="6" fillId="2" borderId="0" xfId="8" applyFont="1" applyFill="1" applyBorder="1" applyAlignment="1" applyProtection="1">
      <alignment horizontal="left" vertical="center"/>
      <protection locked="0"/>
    </xf>
    <xf numFmtId="0" fontId="20" fillId="2" borderId="0" xfId="8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20" fillId="2" borderId="0" xfId="8" applyNumberFormat="1" applyFont="1" applyFill="1" applyBorder="1" applyAlignment="1" applyProtection="1">
      <alignment horizontal="left" vertical="top" wrapText="1"/>
      <protection locked="0"/>
    </xf>
    <xf numFmtId="0" fontId="6" fillId="2" borderId="6" xfId="8" applyFont="1" applyFill="1" applyBorder="1" applyAlignment="1" applyProtection="1">
      <alignment horizontal="left" vertical="center"/>
      <protection locked="0"/>
    </xf>
    <xf numFmtId="0" fontId="5" fillId="2" borderId="0" xfId="8" applyNumberFormat="1" applyFont="1" applyFill="1" applyBorder="1" applyAlignment="1" applyProtection="1">
      <alignment horizontal="left" wrapText="1"/>
      <protection locked="0"/>
    </xf>
    <xf numFmtId="0" fontId="5" fillId="2" borderId="6" xfId="8" applyNumberFormat="1" applyFont="1" applyFill="1" applyBorder="1" applyAlignment="1" applyProtection="1">
      <alignment horizontal="left" wrapText="1"/>
      <protection locked="0"/>
    </xf>
    <xf numFmtId="0" fontId="20" fillId="2" borderId="0" xfId="8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center"/>
      <protection locked="0"/>
    </xf>
    <xf numFmtId="0" fontId="20" fillId="0" borderId="0" xfId="8" applyFont="1" applyAlignment="1">
      <alignment horizontal="left"/>
    </xf>
    <xf numFmtId="0" fontId="20" fillId="0" borderId="0" xfId="8" applyFont="1" applyAlignment="1">
      <alignment horizontal="left" vertical="top" wrapText="1"/>
    </xf>
    <xf numFmtId="0" fontId="6" fillId="2" borderId="0" xfId="8" applyFont="1" applyFill="1" applyBorder="1" applyAlignment="1" applyProtection="1">
      <alignment horizontal="right" vertical="center"/>
      <protection locked="0"/>
    </xf>
    <xf numFmtId="0" fontId="20" fillId="2" borderId="0" xfId="8" applyNumberFormat="1" applyFont="1" applyFill="1" applyBorder="1" applyAlignment="1" applyProtection="1">
      <alignment horizontal="left" vertical="center"/>
      <protection locked="0"/>
    </xf>
    <xf numFmtId="0" fontId="5" fillId="0" borderId="0" xfId="8" applyFont="1" applyAlignment="1">
      <alignment horizontal="left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 textRotation="90"/>
      <protection locked="0"/>
    </xf>
    <xf numFmtId="0" fontId="9" fillId="2" borderId="8" xfId="1" applyNumberFormat="1" applyFont="1" applyFill="1" applyBorder="1" applyAlignment="1" applyProtection="1">
      <alignment horizontal="center" vertical="center" textRotation="90"/>
      <protection locked="0"/>
    </xf>
    <xf numFmtId="0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17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9" fillId="17" borderId="1" xfId="1" applyNumberFormat="1" applyFont="1" applyFill="1" applyBorder="1" applyAlignment="1" applyProtection="1">
      <alignment horizontal="center" vertical="center"/>
    </xf>
    <xf numFmtId="0" fontId="7" fillId="0" borderId="1" xfId="1" applyBorder="1" applyAlignment="1">
      <alignment horizontal="center"/>
    </xf>
    <xf numFmtId="0" fontId="12" fillId="2" borderId="1" xfId="1" applyNumberFormat="1" applyFont="1" applyFill="1" applyBorder="1" applyAlignment="1" applyProtection="1">
      <alignment horizontal="left" vertical="center"/>
      <protection locked="0"/>
    </xf>
    <xf numFmtId="0" fontId="12" fillId="2" borderId="2" xfId="1" applyNumberFormat="1" applyFont="1" applyFill="1" applyBorder="1" applyAlignment="1" applyProtection="1">
      <alignment horizontal="center" vertical="center"/>
    </xf>
    <xf numFmtId="0" fontId="12" fillId="2" borderId="3" xfId="1" applyNumberFormat="1" applyFont="1" applyFill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" fillId="9" borderId="2" xfId="1" applyNumberFormat="1" applyFont="1" applyFill="1" applyBorder="1" applyAlignment="1" applyProtection="1">
      <alignment horizontal="center" vertical="center"/>
      <protection locked="0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2" fillId="9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9" borderId="2" xfId="1" applyNumberFormat="1" applyFont="1" applyFill="1" applyBorder="1" applyAlignment="1" applyProtection="1">
      <alignment horizontal="center" vertical="center"/>
      <protection locked="0"/>
    </xf>
    <xf numFmtId="1" fontId="2" fillId="5" borderId="2" xfId="1" applyNumberFormat="1" applyFont="1" applyFill="1" applyBorder="1" applyAlignment="1">
      <alignment horizontal="center" vertical="center"/>
    </xf>
    <xf numFmtId="0" fontId="2" fillId="5" borderId="5" xfId="1" applyNumberFormat="1" applyFont="1" applyFill="1" applyBorder="1" applyAlignment="1">
      <alignment horizontal="center" vertical="center"/>
    </xf>
    <xf numFmtId="0" fontId="2" fillId="5" borderId="3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" fontId="2" fillId="9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2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1" applyNumberFormat="1" applyFont="1" applyFill="1" applyBorder="1" applyAlignment="1">
      <alignment horizontal="center" vertical="center"/>
    </xf>
    <xf numFmtId="0" fontId="1" fillId="5" borderId="5" xfId="1" applyNumberFormat="1" applyFont="1" applyFill="1" applyBorder="1" applyAlignment="1">
      <alignment horizontal="center" vertical="center"/>
    </xf>
    <xf numFmtId="0" fontId="1" fillId="5" borderId="3" xfId="1" applyNumberFormat="1" applyFont="1" applyFill="1" applyBorder="1" applyAlignment="1">
      <alignment horizontal="center" vertical="center"/>
    </xf>
    <xf numFmtId="1" fontId="1" fillId="5" borderId="2" xfId="1" applyNumberFormat="1" applyFont="1" applyFill="1" applyBorder="1" applyAlignment="1">
      <alignment horizontal="center" vertical="center"/>
    </xf>
    <xf numFmtId="1" fontId="1" fillId="5" borderId="5" xfId="1" applyNumberFormat="1" applyFont="1" applyFill="1" applyBorder="1" applyAlignment="1">
      <alignment horizontal="center" vertical="center"/>
    </xf>
    <xf numFmtId="1" fontId="1" fillId="5" borderId="3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</cellStyles>
  <dxfs count="0"/>
  <tableStyles count="0" defaultTableStyle="TableStyleMedium2" defaultPivotStyle="PivotStyleMedium9"/>
  <colors>
    <mruColors>
      <color rgb="FF00FF00"/>
      <color rgb="FFFFFF99"/>
      <color rgb="FFCCCCFF"/>
      <color rgb="FFC0C0C0"/>
      <color rgb="FFCC9900"/>
      <color rgb="FFFFCC66"/>
      <color rgb="FF00FFFF"/>
      <color rgb="FFFF99CC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49"/>
  <sheetViews>
    <sheetView tabSelected="1" topLeftCell="A10" zoomScaleNormal="100" workbookViewId="0">
      <selection activeCell="Q39" sqref="Q39"/>
    </sheetView>
  </sheetViews>
  <sheetFormatPr defaultColWidth="12.5703125" defaultRowHeight="13.5" customHeight="1" x14ac:dyDescent="0.25"/>
  <cols>
    <col min="1" max="1" width="3.28515625" style="69" customWidth="1"/>
    <col min="2" max="2" width="3.42578125" style="69" customWidth="1"/>
    <col min="3" max="3" width="5.28515625" style="69" customWidth="1"/>
    <col min="4" max="4" width="11.42578125" style="69" customWidth="1"/>
    <col min="5" max="5" width="11.140625" style="69" customWidth="1"/>
    <col min="6" max="6" width="2.85546875" style="69" customWidth="1"/>
    <col min="7" max="7" width="6.28515625" style="69" customWidth="1"/>
    <col min="8" max="8" width="9.42578125" style="69" customWidth="1"/>
    <col min="9" max="44" width="2.85546875" style="69" customWidth="1"/>
    <col min="45" max="45" width="7.28515625" style="69" customWidth="1"/>
    <col min="46" max="46" width="2.85546875" style="69" customWidth="1"/>
    <col min="47" max="47" width="5" style="69" customWidth="1"/>
    <col min="48" max="48" width="7.7109375" style="69" customWidth="1"/>
    <col min="49" max="49" width="12" style="69" customWidth="1"/>
    <col min="50" max="16384" width="12.5703125" style="69"/>
  </cols>
  <sheetData>
    <row r="1" spans="2:50" ht="17.25" customHeight="1" x14ac:dyDescent="0.25">
      <c r="B1" s="210" t="s">
        <v>310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</row>
    <row r="2" spans="2:50" ht="18.75" customHeight="1" x14ac:dyDescent="0.25">
      <c r="B2" s="211" t="s">
        <v>311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</row>
    <row r="4" spans="2:50" ht="24" customHeight="1" x14ac:dyDescent="0.25">
      <c r="C4" s="209" t="s">
        <v>312</v>
      </c>
      <c r="D4" s="209"/>
      <c r="E4" s="209"/>
      <c r="F4" s="209"/>
      <c r="G4" s="209"/>
      <c r="H4" s="209"/>
      <c r="I4" s="70"/>
      <c r="J4" s="7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72"/>
      <c r="AI4" s="72"/>
      <c r="AJ4" s="72"/>
      <c r="AK4" s="72"/>
      <c r="AL4" s="73"/>
      <c r="AM4" s="212" t="s">
        <v>20</v>
      </c>
      <c r="AN4" s="212"/>
      <c r="AO4" s="212"/>
      <c r="AP4" s="212"/>
      <c r="AQ4" s="212"/>
      <c r="AR4" s="212"/>
      <c r="AS4" s="212"/>
      <c r="AT4" s="212"/>
      <c r="AU4" s="212"/>
      <c r="AV4" s="73"/>
      <c r="AW4" s="72"/>
    </row>
    <row r="5" spans="2:50" ht="24" customHeight="1" x14ac:dyDescent="0.25">
      <c r="C5" s="206" t="s">
        <v>370</v>
      </c>
      <c r="D5" s="207"/>
      <c r="E5" s="207"/>
      <c r="F5" s="207"/>
      <c r="G5" s="207"/>
      <c r="H5" s="207"/>
      <c r="I5" s="74"/>
      <c r="J5" s="74"/>
      <c r="K5" s="74"/>
      <c r="AG5" s="71"/>
      <c r="AH5" s="71"/>
      <c r="AI5" s="71"/>
      <c r="AJ5" s="71"/>
      <c r="AK5" s="71"/>
      <c r="AL5" s="208" t="s">
        <v>22</v>
      </c>
      <c r="AM5" s="208"/>
      <c r="AN5" s="208"/>
      <c r="AO5" s="208"/>
      <c r="AP5" s="75"/>
      <c r="AQ5" s="75"/>
      <c r="AR5" s="75"/>
      <c r="AS5" s="209" t="s">
        <v>23</v>
      </c>
      <c r="AT5" s="209"/>
      <c r="AU5" s="209"/>
      <c r="AV5" s="209"/>
      <c r="AW5" s="71"/>
    </row>
    <row r="6" spans="2:50" ht="22.5" customHeight="1" x14ac:dyDescent="0.25">
      <c r="B6" s="76"/>
      <c r="C6" s="70"/>
      <c r="D6" s="70"/>
      <c r="E6" s="70"/>
      <c r="F6" s="70"/>
      <c r="G6" s="70"/>
      <c r="H6" s="70"/>
      <c r="O6" s="77"/>
      <c r="AL6" s="78"/>
      <c r="AM6" s="213" t="s">
        <v>371</v>
      </c>
      <c r="AN6" s="213"/>
      <c r="AO6" s="213"/>
      <c r="AP6" s="213"/>
      <c r="AQ6" s="213"/>
      <c r="AR6" s="213"/>
      <c r="AS6" s="213"/>
      <c r="AT6" s="213"/>
      <c r="AU6" s="213"/>
      <c r="AV6" s="79"/>
    </row>
    <row r="7" spans="2:50" ht="27.75" customHeight="1" x14ac:dyDescent="0.25">
      <c r="B7" s="196" t="s">
        <v>21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</row>
    <row r="8" spans="2:50" ht="19.5" customHeight="1" x14ac:dyDescent="0.25">
      <c r="B8" s="197" t="s">
        <v>313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</row>
    <row r="9" spans="2:50" ht="26.25" customHeight="1" x14ac:dyDescent="0.25">
      <c r="B9" s="198" t="s">
        <v>314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</row>
    <row r="10" spans="2:50" ht="17.25" customHeight="1" x14ac:dyDescent="0.25">
      <c r="B10" s="216" t="s">
        <v>326</v>
      </c>
      <c r="C10" s="216"/>
      <c r="D10" s="216"/>
      <c r="E10" s="80"/>
      <c r="F10" s="80"/>
      <c r="G10" s="76"/>
      <c r="H10" s="217" t="s">
        <v>315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1"/>
    </row>
    <row r="11" spans="2:50" ht="19.5" customHeight="1" x14ac:dyDescent="0.25">
      <c r="B11" s="199" t="s">
        <v>316</v>
      </c>
      <c r="C11" s="199"/>
      <c r="D11" s="199"/>
      <c r="E11" s="82"/>
      <c r="F11" s="82"/>
      <c r="G11" s="82"/>
      <c r="H11" s="200" t="s">
        <v>317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83"/>
    </row>
    <row r="12" spans="2:50" ht="26.25" customHeight="1" x14ac:dyDescent="0.25">
      <c r="B12" s="198" t="s">
        <v>318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</row>
    <row r="13" spans="2:50" ht="17.25" customHeight="1" x14ac:dyDescent="0.25">
      <c r="B13" s="214"/>
      <c r="C13" s="214"/>
      <c r="D13" s="214"/>
      <c r="E13" s="80"/>
      <c r="F13" s="80"/>
      <c r="G13" s="76"/>
      <c r="H13" s="215" t="s">
        <v>359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80"/>
      <c r="AQ13" s="80"/>
      <c r="AR13" s="80"/>
      <c r="AS13" s="80"/>
      <c r="AT13" s="80"/>
      <c r="AU13" s="80"/>
      <c r="AV13" s="80"/>
      <c r="AW13" s="80"/>
      <c r="AX13" s="81"/>
    </row>
    <row r="14" spans="2:50" ht="19.5" customHeight="1" x14ac:dyDescent="0.25">
      <c r="B14" s="199"/>
      <c r="C14" s="199"/>
      <c r="D14" s="199"/>
      <c r="E14" s="82"/>
      <c r="F14" s="82"/>
      <c r="G14" s="82"/>
      <c r="H14" s="200" t="s">
        <v>319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83"/>
    </row>
    <row r="15" spans="2:50" ht="19.5" customHeight="1" x14ac:dyDescent="0.25">
      <c r="B15" s="201" t="s">
        <v>320</v>
      </c>
      <c r="C15" s="201"/>
      <c r="D15" s="201"/>
      <c r="E15" s="201"/>
      <c r="F15" s="201"/>
      <c r="G15" s="201"/>
      <c r="H15" s="201"/>
      <c r="I15" s="84"/>
      <c r="J15" s="84"/>
      <c r="K15" s="84"/>
      <c r="L15" s="84"/>
      <c r="M15" s="84"/>
      <c r="N15" s="84"/>
      <c r="O15" s="84"/>
      <c r="AW15" s="83"/>
    </row>
    <row r="16" spans="2:50" ht="68.25" customHeight="1" x14ac:dyDescent="0.25">
      <c r="B16" s="202" t="s">
        <v>372</v>
      </c>
      <c r="C16" s="202"/>
      <c r="D16" s="202"/>
      <c r="E16" s="202"/>
      <c r="F16" s="202"/>
      <c r="G16" s="202"/>
      <c r="H16" s="202"/>
      <c r="I16" s="85"/>
      <c r="J16" s="85"/>
      <c r="K16" s="85"/>
      <c r="L16" s="85"/>
      <c r="M16" s="85"/>
      <c r="N16" s="85"/>
      <c r="O16" s="85"/>
      <c r="P16" s="85"/>
      <c r="Q16" s="85"/>
      <c r="R16" s="203" t="s">
        <v>24</v>
      </c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85"/>
      <c r="AD16" s="85"/>
      <c r="AE16" s="85"/>
      <c r="AF16" s="85"/>
      <c r="AG16" s="204">
        <v>2022</v>
      </c>
      <c r="AH16" s="204"/>
      <c r="AI16" s="204"/>
      <c r="AJ16" s="204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2:49" ht="15" customHeight="1" x14ac:dyDescent="0.25">
      <c r="B17" s="205" t="s">
        <v>321</v>
      </c>
      <c r="C17" s="205"/>
      <c r="D17" s="205"/>
      <c r="E17" s="205"/>
      <c r="F17" s="205"/>
      <c r="G17" s="205"/>
      <c r="H17" s="20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</row>
    <row r="18" spans="2:49" ht="13.5" hidden="1" customHeight="1" x14ac:dyDescent="0.25">
      <c r="B18" s="87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</row>
    <row r="19" spans="2:49" ht="13.5" hidden="1" customHeight="1" x14ac:dyDescent="0.25">
      <c r="B19" s="87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</row>
    <row r="20" spans="2:49" ht="13.5" hidden="1" customHeight="1" x14ac:dyDescent="0.25">
      <c r="B20" s="87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</row>
    <row r="21" spans="2:49" ht="13.5" hidden="1" customHeight="1" x14ac:dyDescent="0.25">
      <c r="B21" s="87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</row>
    <row r="22" spans="2:49" ht="13.5" hidden="1" customHeight="1" x14ac:dyDescent="0.25">
      <c r="B22" s="87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</row>
    <row r="23" spans="2:49" ht="13.5" hidden="1" customHeight="1" x14ac:dyDescent="0.25">
      <c r="B23" s="87"/>
      <c r="H23" s="195"/>
      <c r="I23" s="195"/>
      <c r="J23" s="195"/>
      <c r="K23" s="195"/>
      <c r="L23" s="195"/>
      <c r="M23" s="195"/>
      <c r="N23" s="195"/>
      <c r="O23" s="195"/>
      <c r="P23" s="195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195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195"/>
    </row>
    <row r="24" spans="2:49" ht="17.25" customHeight="1" x14ac:dyDescent="0.25">
      <c r="B24" s="201" t="s">
        <v>322</v>
      </c>
      <c r="C24" s="225"/>
      <c r="D24" s="225"/>
      <c r="E24" s="225"/>
      <c r="F24" s="225"/>
      <c r="G24" s="225"/>
      <c r="H24" s="225"/>
      <c r="I24" s="88"/>
      <c r="J24" s="88"/>
      <c r="K24" s="88"/>
      <c r="L24" s="88"/>
      <c r="M24" s="88"/>
      <c r="N24" s="88"/>
      <c r="O24" s="88"/>
      <c r="P24" s="76"/>
      <c r="Q24" s="85"/>
      <c r="R24" s="226" t="s">
        <v>323</v>
      </c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89"/>
      <c r="AG24" s="226" t="s">
        <v>341</v>
      </c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8"/>
      <c r="AU24" s="228"/>
      <c r="AV24" s="228"/>
      <c r="AW24" s="88"/>
    </row>
    <row r="25" spans="2:49" ht="13.5" customHeight="1" x14ac:dyDescent="0.25">
      <c r="B25" s="229" t="s">
        <v>324</v>
      </c>
      <c r="C25" s="229"/>
      <c r="D25" s="229"/>
      <c r="E25" s="229"/>
      <c r="F25" s="229"/>
      <c r="G25" s="229"/>
      <c r="H25" s="229"/>
      <c r="I25" s="76"/>
      <c r="J25" s="76"/>
      <c r="K25" s="76"/>
      <c r="L25" s="76"/>
      <c r="M25" s="76"/>
      <c r="N25" s="76"/>
      <c r="O25" s="76"/>
      <c r="P25" s="76"/>
      <c r="Q25" s="76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89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83"/>
      <c r="AU25" s="76"/>
      <c r="AV25" s="83"/>
      <c r="AW25" s="83"/>
    </row>
    <row r="26" spans="2:49" ht="18.75" customHeight="1" x14ac:dyDescent="0.25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90"/>
      <c r="R26" s="90"/>
      <c r="S26" s="90"/>
      <c r="T26" s="90"/>
      <c r="U26" s="90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</row>
    <row r="27" spans="2:49" ht="13.5" customHeight="1" x14ac:dyDescent="0.2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</row>
    <row r="28" spans="2:49" ht="21" customHeight="1" x14ac:dyDescent="0.25">
      <c r="B28" s="218" t="s">
        <v>361</v>
      </c>
      <c r="C28" s="218"/>
      <c r="D28" s="218"/>
      <c r="E28" s="218"/>
      <c r="F28" s="218"/>
      <c r="G28" s="218"/>
      <c r="H28" s="21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92"/>
    </row>
    <row r="29" spans="2:49" ht="68.25" customHeight="1" x14ac:dyDescent="0.25">
      <c r="B29" s="219" t="s">
        <v>360</v>
      </c>
      <c r="C29" s="220"/>
      <c r="D29" s="220"/>
      <c r="E29" s="220"/>
      <c r="F29" s="220"/>
      <c r="G29" s="220"/>
      <c r="H29" s="220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</row>
    <row r="30" spans="2:49" ht="13.5" customHeight="1" x14ac:dyDescent="0.25">
      <c r="M30" s="232"/>
      <c r="N30" s="232"/>
      <c r="O30" s="214"/>
      <c r="P30" s="214"/>
      <c r="Q30" s="214"/>
      <c r="R30" s="214"/>
      <c r="S30" s="214"/>
      <c r="T30" s="232"/>
      <c r="U30" s="232"/>
      <c r="V30" s="233"/>
      <c r="W30" s="233"/>
      <c r="X30" s="233"/>
      <c r="Y30" s="233"/>
      <c r="Z30" s="233"/>
      <c r="AA30" s="233"/>
      <c r="AB30" s="81"/>
      <c r="AC30" s="81"/>
    </row>
    <row r="31" spans="2:49" ht="19.5" customHeight="1" x14ac:dyDescent="0.25">
      <c r="C31" s="234" t="s">
        <v>325</v>
      </c>
      <c r="D31" s="234"/>
      <c r="E31" s="234"/>
      <c r="F31" s="234"/>
      <c r="G31" s="234"/>
      <c r="H31" s="234"/>
      <c r="I31" s="234"/>
    </row>
    <row r="33" spans="3:48" ht="13.5" customHeight="1" x14ac:dyDescent="0.25">
      <c r="C33" s="230" t="s">
        <v>342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</row>
    <row r="35" spans="3:48" ht="13.5" customHeight="1" x14ac:dyDescent="0.25">
      <c r="C35" s="230" t="s">
        <v>343</v>
      </c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</row>
    <row r="38" spans="3:48" ht="13.5" customHeight="1" x14ac:dyDescent="0.25"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</row>
    <row r="40" spans="3:48" ht="13.5" customHeight="1" x14ac:dyDescent="0.25"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</row>
    <row r="42" spans="3:48" ht="13.5" customHeight="1" x14ac:dyDescent="0.25"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</row>
    <row r="44" spans="3:48" ht="48.75" customHeight="1" x14ac:dyDescent="0.25"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</row>
    <row r="49" spans="7:7" ht="13.5" customHeight="1" x14ac:dyDescent="0.25">
      <c r="G49" s="93"/>
    </row>
  </sheetData>
  <mergeCells count="52">
    <mergeCell ref="C42:AU42"/>
    <mergeCell ref="C44:AV44"/>
    <mergeCell ref="C35:AU35"/>
    <mergeCell ref="T30:U30"/>
    <mergeCell ref="V30:AA30"/>
    <mergeCell ref="C38:AU38"/>
    <mergeCell ref="C40:AU40"/>
    <mergeCell ref="C31:I31"/>
    <mergeCell ref="M30:N30"/>
    <mergeCell ref="O30:S30"/>
    <mergeCell ref="C33:AU33"/>
    <mergeCell ref="H19:AW19"/>
    <mergeCell ref="H23:AW23"/>
    <mergeCell ref="B24:H24"/>
    <mergeCell ref="R24:AE25"/>
    <mergeCell ref="AG24:AS25"/>
    <mergeCell ref="AT24:AV24"/>
    <mergeCell ref="B25:H25"/>
    <mergeCell ref="B28:H28"/>
    <mergeCell ref="B29:H29"/>
    <mergeCell ref="H20:AW20"/>
    <mergeCell ref="H21:AW21"/>
    <mergeCell ref="H22:AW22"/>
    <mergeCell ref="B26:P26"/>
    <mergeCell ref="V26:AW26"/>
    <mergeCell ref="V27:AW27"/>
    <mergeCell ref="AM6:AU6"/>
    <mergeCell ref="B11:D11"/>
    <mergeCell ref="H11:AV11"/>
    <mergeCell ref="B12:AW12"/>
    <mergeCell ref="B13:D13"/>
    <mergeCell ref="H13:AO13"/>
    <mergeCell ref="B10:D10"/>
    <mergeCell ref="H10:AJ10"/>
    <mergeCell ref="C5:H5"/>
    <mergeCell ref="AL5:AO5"/>
    <mergeCell ref="AS5:AV5"/>
    <mergeCell ref="B1:AW1"/>
    <mergeCell ref="B2:AW2"/>
    <mergeCell ref="C4:H4"/>
    <mergeCell ref="AM4:AU4"/>
    <mergeCell ref="H18:AW18"/>
    <mergeCell ref="B7:AW7"/>
    <mergeCell ref="B8:AW8"/>
    <mergeCell ref="B9:AW9"/>
    <mergeCell ref="B14:D14"/>
    <mergeCell ref="H14:AV14"/>
    <mergeCell ref="B15:H15"/>
    <mergeCell ref="B16:H16"/>
    <mergeCell ref="R16:AB16"/>
    <mergeCell ref="AG16:AJ16"/>
    <mergeCell ref="B17:H17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4"/>
  <sheetViews>
    <sheetView zoomScaleNormal="100" workbookViewId="0">
      <selection activeCell="AI28" sqref="AI28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16384" width="12.5703125" style="1"/>
  </cols>
  <sheetData>
    <row r="1" spans="1:54" ht="34.5" customHeight="1" x14ac:dyDescent="0.15">
      <c r="A1" s="235" t="s">
        <v>25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</row>
    <row r="2" spans="1:54" ht="18.75" customHeight="1" x14ac:dyDescent="0.15">
      <c r="A2" s="2" t="s">
        <v>26</v>
      </c>
      <c r="B2" s="236" t="s">
        <v>27</v>
      </c>
      <c r="C2" s="236"/>
      <c r="D2" s="236"/>
      <c r="E2" s="236"/>
      <c r="F2" s="237" t="s">
        <v>28</v>
      </c>
      <c r="G2" s="236" t="s">
        <v>29</v>
      </c>
      <c r="H2" s="236"/>
      <c r="I2" s="236"/>
      <c r="J2" s="237" t="s">
        <v>30</v>
      </c>
      <c r="K2" s="236" t="s">
        <v>31</v>
      </c>
      <c r="L2" s="236"/>
      <c r="M2" s="236"/>
      <c r="N2" s="236"/>
      <c r="O2" s="236" t="s">
        <v>32</v>
      </c>
      <c r="P2" s="236"/>
      <c r="Q2" s="236"/>
      <c r="R2" s="236"/>
      <c r="S2" s="237" t="s">
        <v>33</v>
      </c>
      <c r="T2" s="236" t="s">
        <v>34</v>
      </c>
      <c r="U2" s="236"/>
      <c r="V2" s="236"/>
      <c r="W2" s="237" t="s">
        <v>35</v>
      </c>
      <c r="X2" s="236" t="s">
        <v>36</v>
      </c>
      <c r="Y2" s="236"/>
      <c r="Z2" s="236"/>
      <c r="AA2" s="237" t="s">
        <v>37</v>
      </c>
      <c r="AB2" s="236" t="s">
        <v>38</v>
      </c>
      <c r="AC2" s="236"/>
      <c r="AD2" s="236"/>
      <c r="AE2" s="236"/>
      <c r="AF2" s="237" t="s">
        <v>39</v>
      </c>
      <c r="AG2" s="236" t="s">
        <v>40</v>
      </c>
      <c r="AH2" s="236"/>
      <c r="AI2" s="236"/>
      <c r="AJ2" s="237" t="s">
        <v>41</v>
      </c>
      <c r="AK2" s="236" t="s">
        <v>42</v>
      </c>
      <c r="AL2" s="236"/>
      <c r="AM2" s="236"/>
      <c r="AN2" s="236"/>
      <c r="AO2" s="236" t="s">
        <v>43</v>
      </c>
      <c r="AP2" s="236"/>
      <c r="AQ2" s="236"/>
      <c r="AR2" s="236"/>
      <c r="AS2" s="237" t="s">
        <v>28</v>
      </c>
      <c r="AT2" s="236" t="s">
        <v>44</v>
      </c>
      <c r="AU2" s="236"/>
      <c r="AV2" s="236"/>
      <c r="AW2" s="237" t="s">
        <v>45</v>
      </c>
      <c r="AX2" s="236" t="s">
        <v>46</v>
      </c>
      <c r="AY2" s="236"/>
      <c r="AZ2" s="236"/>
      <c r="BA2" s="236"/>
      <c r="BB2" s="244" t="s">
        <v>47</v>
      </c>
    </row>
    <row r="3" spans="1:54" ht="30" customHeight="1" x14ac:dyDescent="0.15">
      <c r="A3" s="2" t="s">
        <v>48</v>
      </c>
      <c r="B3" s="3" t="s">
        <v>49</v>
      </c>
      <c r="C3" s="3" t="s">
        <v>50</v>
      </c>
      <c r="D3" s="3" t="s">
        <v>51</v>
      </c>
      <c r="E3" s="3" t="s">
        <v>52</v>
      </c>
      <c r="F3" s="238"/>
      <c r="G3" s="3" t="s">
        <v>53</v>
      </c>
      <c r="H3" s="3" t="s">
        <v>54</v>
      </c>
      <c r="I3" s="3" t="s">
        <v>55</v>
      </c>
      <c r="J3" s="238"/>
      <c r="K3" s="3" t="s">
        <v>56</v>
      </c>
      <c r="L3" s="3" t="s">
        <v>57</v>
      </c>
      <c r="M3" s="3" t="s">
        <v>58</v>
      </c>
      <c r="N3" s="3" t="s">
        <v>59</v>
      </c>
      <c r="O3" s="3" t="s">
        <v>49</v>
      </c>
      <c r="P3" s="3" t="s">
        <v>50</v>
      </c>
      <c r="Q3" s="3" t="s">
        <v>51</v>
      </c>
      <c r="R3" s="3" t="s">
        <v>52</v>
      </c>
      <c r="S3" s="238"/>
      <c r="T3" s="3" t="s">
        <v>60</v>
      </c>
      <c r="U3" s="3" t="s">
        <v>61</v>
      </c>
      <c r="V3" s="3" t="s">
        <v>62</v>
      </c>
      <c r="W3" s="238"/>
      <c r="X3" s="3" t="s">
        <v>63</v>
      </c>
      <c r="Y3" s="3" t="s">
        <v>64</v>
      </c>
      <c r="Z3" s="3" t="s">
        <v>65</v>
      </c>
      <c r="AA3" s="238"/>
      <c r="AB3" s="3" t="s">
        <v>63</v>
      </c>
      <c r="AC3" s="3" t="s">
        <v>64</v>
      </c>
      <c r="AD3" s="3" t="s">
        <v>65</v>
      </c>
      <c r="AE3" s="3" t="s">
        <v>66</v>
      </c>
      <c r="AF3" s="238"/>
      <c r="AG3" s="3" t="s">
        <v>53</v>
      </c>
      <c r="AH3" s="3" t="s">
        <v>54</v>
      </c>
      <c r="AI3" s="3" t="s">
        <v>55</v>
      </c>
      <c r="AJ3" s="238"/>
      <c r="AK3" s="3" t="s">
        <v>67</v>
      </c>
      <c r="AL3" s="3" t="s">
        <v>68</v>
      </c>
      <c r="AM3" s="3" t="s">
        <v>69</v>
      </c>
      <c r="AN3" s="3" t="s">
        <v>70</v>
      </c>
      <c r="AO3" s="3" t="s">
        <v>49</v>
      </c>
      <c r="AP3" s="3" t="s">
        <v>50</v>
      </c>
      <c r="AQ3" s="3" t="s">
        <v>51</v>
      </c>
      <c r="AR3" s="3" t="s">
        <v>52</v>
      </c>
      <c r="AS3" s="238"/>
      <c r="AT3" s="3" t="s">
        <v>53</v>
      </c>
      <c r="AU3" s="3" t="s">
        <v>54</v>
      </c>
      <c r="AV3" s="3" t="s">
        <v>55</v>
      </c>
      <c r="AW3" s="238"/>
      <c r="AX3" s="3" t="s">
        <v>56</v>
      </c>
      <c r="AY3" s="3" t="s">
        <v>57</v>
      </c>
      <c r="AZ3" s="3" t="s">
        <v>58</v>
      </c>
      <c r="BA3" s="3" t="s">
        <v>71</v>
      </c>
      <c r="BB3" s="244"/>
    </row>
    <row r="4" spans="1:54" ht="14.25" customHeight="1" x14ac:dyDescent="0.15">
      <c r="A4" s="2" t="s">
        <v>72</v>
      </c>
      <c r="B4" s="2" t="s">
        <v>73</v>
      </c>
      <c r="C4" s="2" t="s">
        <v>74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84</v>
      </c>
      <c r="N4" s="2" t="s">
        <v>85</v>
      </c>
      <c r="O4" s="2" t="s">
        <v>86</v>
      </c>
      <c r="P4" s="2" t="s">
        <v>87</v>
      </c>
      <c r="Q4" s="2" t="s">
        <v>88</v>
      </c>
      <c r="R4" s="2" t="s">
        <v>89</v>
      </c>
      <c r="S4" s="2" t="s">
        <v>90</v>
      </c>
      <c r="T4" s="2" t="s">
        <v>91</v>
      </c>
      <c r="U4" s="2" t="s">
        <v>92</v>
      </c>
      <c r="V4" s="2" t="s">
        <v>93</v>
      </c>
      <c r="W4" s="2" t="s">
        <v>94</v>
      </c>
      <c r="X4" s="2" t="s">
        <v>95</v>
      </c>
      <c r="Y4" s="2" t="s">
        <v>96</v>
      </c>
      <c r="Z4" s="2" t="s">
        <v>97</v>
      </c>
      <c r="AA4" s="2" t="s">
        <v>98</v>
      </c>
      <c r="AB4" s="2" t="s">
        <v>99</v>
      </c>
      <c r="AC4" s="2" t="s">
        <v>100</v>
      </c>
      <c r="AD4" s="2" t="s">
        <v>101</v>
      </c>
      <c r="AE4" s="2" t="s">
        <v>102</v>
      </c>
      <c r="AF4" s="2" t="s">
        <v>103</v>
      </c>
      <c r="AG4" s="2" t="s">
        <v>104</v>
      </c>
      <c r="AH4" s="2" t="s">
        <v>105</v>
      </c>
      <c r="AI4" s="2" t="s">
        <v>106</v>
      </c>
      <c r="AJ4" s="2" t="s">
        <v>107</v>
      </c>
      <c r="AK4" s="2" t="s">
        <v>108</v>
      </c>
      <c r="AL4" s="2" t="s">
        <v>109</v>
      </c>
      <c r="AM4" s="2" t="s">
        <v>110</v>
      </c>
      <c r="AN4" s="2" t="s">
        <v>111</v>
      </c>
      <c r="AO4" s="2" t="s">
        <v>112</v>
      </c>
      <c r="AP4" s="2" t="s">
        <v>113</v>
      </c>
      <c r="AQ4" s="2" t="s">
        <v>114</v>
      </c>
      <c r="AR4" s="2" t="s">
        <v>115</v>
      </c>
      <c r="AS4" s="2" t="s">
        <v>116</v>
      </c>
      <c r="AT4" s="2" t="s">
        <v>117</v>
      </c>
      <c r="AU4" s="2" t="s">
        <v>118</v>
      </c>
      <c r="AV4" s="2" t="s">
        <v>119</v>
      </c>
      <c r="AW4" s="2" t="s">
        <v>120</v>
      </c>
      <c r="AX4" s="2" t="s">
        <v>121</v>
      </c>
      <c r="AY4" s="2" t="s">
        <v>122</v>
      </c>
      <c r="AZ4" s="2" t="s">
        <v>123</v>
      </c>
      <c r="BA4" s="2" t="s">
        <v>124</v>
      </c>
      <c r="BB4" s="244"/>
    </row>
    <row r="5" spans="1:54" ht="20.25" customHeight="1" x14ac:dyDescent="0.15">
      <c r="A5" s="2" t="s">
        <v>125</v>
      </c>
      <c r="B5" s="4"/>
      <c r="C5" s="4"/>
      <c r="D5" s="4"/>
      <c r="E5" s="4"/>
      <c r="F5" s="5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 t="s">
        <v>126</v>
      </c>
      <c r="U5" s="62" t="s">
        <v>127</v>
      </c>
      <c r="V5" s="62" t="s">
        <v>127</v>
      </c>
      <c r="W5" s="62" t="s">
        <v>127</v>
      </c>
      <c r="X5" s="60" t="s">
        <v>128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" t="s">
        <v>126</v>
      </c>
      <c r="AL5" s="4"/>
      <c r="AM5" s="4"/>
      <c r="AN5" s="4"/>
      <c r="AO5" s="8"/>
      <c r="AP5" s="62" t="s">
        <v>127</v>
      </c>
      <c r="AQ5" s="62" t="s">
        <v>127</v>
      </c>
      <c r="AR5" s="62" t="s">
        <v>127</v>
      </c>
      <c r="AS5" s="60" t="s">
        <v>128</v>
      </c>
      <c r="AT5" s="60" t="s">
        <v>128</v>
      </c>
      <c r="AU5" s="60" t="s">
        <v>128</v>
      </c>
      <c r="AV5" s="60" t="s">
        <v>128</v>
      </c>
      <c r="AW5" s="60" t="s">
        <v>128</v>
      </c>
      <c r="AX5" s="60" t="s">
        <v>128</v>
      </c>
      <c r="AY5" s="60" t="s">
        <v>128</v>
      </c>
      <c r="AZ5" s="60" t="s">
        <v>128</v>
      </c>
      <c r="BA5" s="60" t="s">
        <v>128</v>
      </c>
      <c r="BB5" s="59" t="s">
        <v>309</v>
      </c>
    </row>
    <row r="6" spans="1:54" ht="20.25" customHeight="1" x14ac:dyDescent="0.15">
      <c r="A6" s="9" t="s">
        <v>129</v>
      </c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11"/>
      <c r="T6" s="7" t="s">
        <v>126</v>
      </c>
      <c r="U6" s="62" t="s">
        <v>127</v>
      </c>
      <c r="V6" s="62" t="s">
        <v>127</v>
      </c>
      <c r="W6" s="62" t="s">
        <v>127</v>
      </c>
      <c r="X6" s="60" t="s">
        <v>128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7" t="s">
        <v>126</v>
      </c>
      <c r="AL6" s="62" t="s">
        <v>127</v>
      </c>
      <c r="AM6" s="62" t="s">
        <v>127</v>
      </c>
      <c r="AN6" s="62" t="s">
        <v>127</v>
      </c>
      <c r="AO6" s="65" t="s">
        <v>130</v>
      </c>
      <c r="AP6" s="65" t="s">
        <v>130</v>
      </c>
      <c r="AQ6" s="65" t="s">
        <v>130</v>
      </c>
      <c r="AR6" s="65" t="s">
        <v>130</v>
      </c>
      <c r="AS6" s="60" t="s">
        <v>128</v>
      </c>
      <c r="AT6" s="60" t="s">
        <v>128</v>
      </c>
      <c r="AU6" s="60" t="s">
        <v>128</v>
      </c>
      <c r="AV6" s="60" t="s">
        <v>128</v>
      </c>
      <c r="AW6" s="60" t="s">
        <v>128</v>
      </c>
      <c r="AX6" s="60" t="s">
        <v>128</v>
      </c>
      <c r="AY6" s="60" t="s">
        <v>128</v>
      </c>
      <c r="AZ6" s="60" t="s">
        <v>128</v>
      </c>
      <c r="BA6" s="60" t="s">
        <v>128</v>
      </c>
      <c r="BB6" s="59" t="s">
        <v>339</v>
      </c>
    </row>
    <row r="7" spans="1:54" ht="20.25" customHeight="1" x14ac:dyDescent="0.15">
      <c r="A7" s="9" t="s">
        <v>131</v>
      </c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2" t="s">
        <v>127</v>
      </c>
      <c r="Q7" s="62" t="s">
        <v>127</v>
      </c>
      <c r="R7" s="62" t="s">
        <v>127</v>
      </c>
      <c r="S7" s="60" t="s">
        <v>128</v>
      </c>
      <c r="T7" s="7" t="s">
        <v>126</v>
      </c>
      <c r="U7" s="12"/>
      <c r="V7" s="12"/>
      <c r="W7" s="12"/>
      <c r="X7" s="12"/>
      <c r="Y7" s="4"/>
      <c r="Z7" s="4"/>
      <c r="AA7" s="4"/>
      <c r="AB7" s="4"/>
      <c r="AC7" s="4"/>
      <c r="AD7" s="4"/>
      <c r="AE7" s="4"/>
      <c r="AF7" s="4"/>
      <c r="AG7" s="62" t="s">
        <v>127</v>
      </c>
      <c r="AH7" s="62" t="s">
        <v>127</v>
      </c>
      <c r="AI7" s="62" t="s">
        <v>127</v>
      </c>
      <c r="AJ7" s="64" t="s">
        <v>132</v>
      </c>
      <c r="AK7" s="7" t="s">
        <v>126</v>
      </c>
      <c r="AL7" s="64" t="s">
        <v>132</v>
      </c>
      <c r="AM7" s="64" t="s">
        <v>132</v>
      </c>
      <c r="AN7" s="64" t="s">
        <v>132</v>
      </c>
      <c r="AO7" s="64" t="s">
        <v>132</v>
      </c>
      <c r="AP7" s="64" t="s">
        <v>132</v>
      </c>
      <c r="AQ7" s="64" t="s">
        <v>132</v>
      </c>
      <c r="AR7" s="64" t="s">
        <v>132</v>
      </c>
      <c r="AS7" s="60" t="s">
        <v>128</v>
      </c>
      <c r="AT7" s="60" t="s">
        <v>128</v>
      </c>
      <c r="AU7" s="60" t="s">
        <v>128</v>
      </c>
      <c r="AV7" s="60" t="s">
        <v>128</v>
      </c>
      <c r="AW7" s="60" t="s">
        <v>128</v>
      </c>
      <c r="AX7" s="60" t="s">
        <v>128</v>
      </c>
      <c r="AY7" s="60" t="s">
        <v>128</v>
      </c>
      <c r="AZ7" s="60" t="s">
        <v>128</v>
      </c>
      <c r="BA7" s="60" t="s">
        <v>128</v>
      </c>
      <c r="BB7" s="59" t="s">
        <v>340</v>
      </c>
    </row>
    <row r="8" spans="1:54" ht="22.5" customHeight="1" x14ac:dyDescent="0.15">
      <c r="A8" s="2" t="s">
        <v>133</v>
      </c>
      <c r="B8" s="12"/>
      <c r="C8" s="1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2" t="s">
        <v>127</v>
      </c>
      <c r="Q8" s="62" t="s">
        <v>127</v>
      </c>
      <c r="R8" s="62" t="s">
        <v>127</v>
      </c>
      <c r="S8" s="60" t="s">
        <v>128</v>
      </c>
      <c r="T8" s="7" t="s">
        <v>126</v>
      </c>
      <c r="V8" s="146"/>
      <c r="W8" s="146"/>
      <c r="X8" s="146"/>
      <c r="Y8" s="4"/>
      <c r="Z8" s="4"/>
      <c r="AA8" s="4"/>
      <c r="AB8" s="14"/>
      <c r="AC8" s="14"/>
      <c r="AD8" s="63" t="s">
        <v>127</v>
      </c>
      <c r="AE8" s="63" t="s">
        <v>127</v>
      </c>
      <c r="AF8" s="67" t="s">
        <v>134</v>
      </c>
      <c r="AG8" s="67" t="s">
        <v>134</v>
      </c>
      <c r="AH8" s="67" t="s">
        <v>134</v>
      </c>
      <c r="AI8" s="67" t="s">
        <v>134</v>
      </c>
      <c r="AJ8" s="67" t="s">
        <v>134</v>
      </c>
      <c r="AK8" s="7" t="s">
        <v>126</v>
      </c>
      <c r="AL8" s="67" t="s">
        <v>134</v>
      </c>
      <c r="AM8" s="66" t="s">
        <v>135</v>
      </c>
      <c r="AN8" s="66" t="s">
        <v>135</v>
      </c>
      <c r="AO8" s="66" t="s">
        <v>135</v>
      </c>
      <c r="AP8" s="66" t="s">
        <v>135</v>
      </c>
      <c r="AQ8" s="66" t="s">
        <v>135</v>
      </c>
      <c r="AR8" s="66" t="s">
        <v>135</v>
      </c>
      <c r="AS8" s="61" t="s">
        <v>128</v>
      </c>
      <c r="AT8" s="61" t="s">
        <v>128</v>
      </c>
      <c r="AU8" s="61" t="s">
        <v>128</v>
      </c>
      <c r="AV8" s="61" t="s">
        <v>128</v>
      </c>
      <c r="AW8" s="61" t="s">
        <v>128</v>
      </c>
      <c r="AX8" s="61" t="s">
        <v>128</v>
      </c>
      <c r="AY8" s="61" t="s">
        <v>128</v>
      </c>
      <c r="AZ8" s="61" t="s">
        <v>128</v>
      </c>
      <c r="BA8" s="61" t="s">
        <v>128</v>
      </c>
      <c r="BB8" s="59" t="s">
        <v>369</v>
      </c>
    </row>
    <row r="9" spans="1:54" ht="30" customHeight="1" x14ac:dyDescent="0.15">
      <c r="A9" s="245" t="s">
        <v>136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</row>
    <row r="10" spans="1:54" ht="14.25" customHeight="1" x14ac:dyDescent="0.1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 t="s">
        <v>137</v>
      </c>
      <c r="AE10" s="243"/>
      <c r="AF10" s="243"/>
      <c r="AG10" s="243"/>
      <c r="AH10" s="243" t="s">
        <v>138</v>
      </c>
      <c r="AI10" s="243"/>
      <c r="AJ10" s="243"/>
      <c r="AK10" s="243"/>
      <c r="AL10" s="243" t="s">
        <v>139</v>
      </c>
      <c r="AM10" s="243"/>
      <c r="AN10" s="243"/>
      <c r="AO10" s="243"/>
      <c r="AP10" s="243" t="s">
        <v>140</v>
      </c>
      <c r="AQ10" s="243"/>
      <c r="AR10" s="243"/>
      <c r="AS10" s="243"/>
      <c r="AT10" s="243" t="s">
        <v>141</v>
      </c>
      <c r="AU10" s="236"/>
      <c r="AV10" s="15"/>
      <c r="AW10" s="15"/>
      <c r="AX10" s="15"/>
      <c r="AY10" s="15"/>
      <c r="AZ10" s="15"/>
      <c r="BA10" s="15"/>
    </row>
    <row r="11" spans="1:54" ht="14.25" customHeight="1" x14ac:dyDescent="0.1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36"/>
      <c r="AV11" s="15"/>
      <c r="AW11" s="15"/>
      <c r="AX11" s="15"/>
      <c r="AY11" s="15"/>
      <c r="AZ11" s="15"/>
      <c r="BA11" s="15"/>
    </row>
    <row r="12" spans="1:54" ht="17.25" customHeight="1" x14ac:dyDescent="0.15">
      <c r="A12" s="4"/>
      <c r="B12" s="239" t="s">
        <v>142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42">
        <v>18</v>
      </c>
      <c r="AE12" s="242"/>
      <c r="AF12" s="242">
        <v>16</v>
      </c>
      <c r="AG12" s="242"/>
      <c r="AH12" s="240">
        <v>18</v>
      </c>
      <c r="AI12" s="240"/>
      <c r="AJ12" s="240">
        <v>12</v>
      </c>
      <c r="AK12" s="240"/>
      <c r="AL12" s="240">
        <v>14</v>
      </c>
      <c r="AM12" s="240"/>
      <c r="AN12" s="240">
        <v>12</v>
      </c>
      <c r="AO12" s="240"/>
      <c r="AP12" s="240">
        <v>14</v>
      </c>
      <c r="AQ12" s="240"/>
      <c r="AR12" s="240">
        <v>9</v>
      </c>
      <c r="AS12" s="240"/>
      <c r="AT12" s="241">
        <f t="shared" ref="AT12:AT19" si="0">SUM(AD12:AS12)</f>
        <v>113</v>
      </c>
      <c r="AU12" s="246"/>
      <c r="AV12" s="15"/>
      <c r="AW12" s="15"/>
      <c r="AX12" s="15"/>
      <c r="AY12" s="15"/>
      <c r="AZ12" s="15"/>
      <c r="BA12" s="15"/>
    </row>
    <row r="13" spans="1:54" ht="17.25" customHeight="1" x14ac:dyDescent="0.15">
      <c r="A13" s="4" t="s">
        <v>127</v>
      </c>
      <c r="B13" s="239" t="s">
        <v>143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40">
        <v>3</v>
      </c>
      <c r="AE13" s="240"/>
      <c r="AF13" s="240">
        <v>3</v>
      </c>
      <c r="AG13" s="240"/>
      <c r="AH13" s="240">
        <v>3</v>
      </c>
      <c r="AI13" s="240"/>
      <c r="AJ13" s="240">
        <v>3</v>
      </c>
      <c r="AK13" s="240"/>
      <c r="AL13" s="240">
        <v>3</v>
      </c>
      <c r="AM13" s="240"/>
      <c r="AN13" s="240">
        <v>3</v>
      </c>
      <c r="AO13" s="240"/>
      <c r="AP13" s="240">
        <v>3</v>
      </c>
      <c r="AQ13" s="240"/>
      <c r="AR13" s="240">
        <v>2</v>
      </c>
      <c r="AS13" s="240"/>
      <c r="AT13" s="241">
        <f t="shared" si="0"/>
        <v>23</v>
      </c>
      <c r="AU13" s="241"/>
      <c r="AV13" s="15"/>
      <c r="AW13" s="15"/>
      <c r="AX13" s="15"/>
      <c r="AY13" s="15"/>
      <c r="AZ13" s="15"/>
      <c r="BA13" s="15"/>
    </row>
    <row r="14" spans="1:54" ht="17.25" customHeight="1" x14ac:dyDescent="0.15">
      <c r="A14" s="4" t="s">
        <v>130</v>
      </c>
      <c r="B14" s="239" t="s">
        <v>332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40"/>
      <c r="AE14" s="240"/>
      <c r="AF14" s="240"/>
      <c r="AG14" s="240"/>
      <c r="AH14" s="240"/>
      <c r="AI14" s="240"/>
      <c r="AJ14" s="240">
        <v>4</v>
      </c>
      <c r="AK14" s="240"/>
      <c r="AL14" s="247"/>
      <c r="AM14" s="247"/>
      <c r="AN14" s="247"/>
      <c r="AO14" s="247"/>
      <c r="AP14" s="240"/>
      <c r="AQ14" s="240"/>
      <c r="AR14" s="240"/>
      <c r="AS14" s="240"/>
      <c r="AT14" s="241">
        <f t="shared" si="0"/>
        <v>4</v>
      </c>
      <c r="AU14" s="246"/>
      <c r="AV14" s="15"/>
      <c r="AW14" s="15"/>
      <c r="AX14" s="15"/>
      <c r="AY14" s="15"/>
      <c r="AZ14" s="15"/>
      <c r="BA14" s="15"/>
    </row>
    <row r="15" spans="1:54" ht="17.25" customHeight="1" x14ac:dyDescent="0.15">
      <c r="A15" s="4" t="s">
        <v>132</v>
      </c>
      <c r="B15" s="239" t="s">
        <v>333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>
        <v>8</v>
      </c>
      <c r="AO15" s="240"/>
      <c r="AP15" s="240"/>
      <c r="AQ15" s="240"/>
      <c r="AR15" s="240"/>
      <c r="AS15" s="240"/>
      <c r="AT15" s="241">
        <f t="shared" si="0"/>
        <v>8</v>
      </c>
      <c r="AU15" s="246"/>
      <c r="AV15" s="15"/>
      <c r="AW15" s="15"/>
      <c r="AX15" s="15"/>
      <c r="AY15" s="15"/>
      <c r="AZ15" s="15"/>
      <c r="BA15" s="15"/>
    </row>
    <row r="16" spans="1:54" ht="16.5" customHeight="1" x14ac:dyDescent="0.15">
      <c r="A16" s="14" t="s">
        <v>134</v>
      </c>
      <c r="B16" s="239" t="s">
        <v>19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>
        <v>6</v>
      </c>
      <c r="AS16" s="240"/>
      <c r="AT16" s="241">
        <f t="shared" si="0"/>
        <v>6</v>
      </c>
      <c r="AU16" s="246"/>
      <c r="AV16" s="15"/>
      <c r="AW16" s="15"/>
      <c r="AX16" s="15"/>
      <c r="AY16" s="15"/>
      <c r="AZ16" s="15"/>
      <c r="BA16" s="15"/>
    </row>
    <row r="17" spans="1:53" ht="17.25" customHeight="1" x14ac:dyDescent="0.15">
      <c r="A17" s="4" t="s">
        <v>135</v>
      </c>
      <c r="B17" s="239" t="s">
        <v>144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>
        <v>6</v>
      </c>
      <c r="AS17" s="240"/>
      <c r="AT17" s="241">
        <f t="shared" si="0"/>
        <v>6</v>
      </c>
      <c r="AU17" s="246"/>
      <c r="AV17" s="15"/>
      <c r="AW17" s="15"/>
      <c r="AX17" s="15"/>
      <c r="AY17" s="15"/>
      <c r="AZ17" s="15"/>
      <c r="BA17" s="15"/>
    </row>
    <row r="18" spans="1:53" ht="17.25" customHeight="1" x14ac:dyDescent="0.15">
      <c r="A18" s="4" t="s">
        <v>126</v>
      </c>
      <c r="B18" s="253" t="s">
        <v>145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5"/>
      <c r="AD18" s="240">
        <v>1</v>
      </c>
      <c r="AE18" s="240"/>
      <c r="AF18" s="240">
        <v>1</v>
      </c>
      <c r="AG18" s="240"/>
      <c r="AH18" s="240">
        <v>1</v>
      </c>
      <c r="AI18" s="240"/>
      <c r="AJ18" s="240">
        <v>1</v>
      </c>
      <c r="AK18" s="240"/>
      <c r="AL18" s="240">
        <v>1</v>
      </c>
      <c r="AM18" s="240"/>
      <c r="AN18" s="240">
        <v>1</v>
      </c>
      <c r="AO18" s="240"/>
      <c r="AP18" s="240">
        <v>1</v>
      </c>
      <c r="AQ18" s="240"/>
      <c r="AR18" s="240">
        <v>1</v>
      </c>
      <c r="AS18" s="240"/>
      <c r="AT18" s="241">
        <f t="shared" si="0"/>
        <v>8</v>
      </c>
      <c r="AU18" s="241"/>
      <c r="AV18" s="15"/>
      <c r="AW18" s="15"/>
      <c r="AX18" s="15"/>
      <c r="AY18" s="15"/>
      <c r="AZ18" s="15"/>
      <c r="BA18" s="15"/>
    </row>
    <row r="19" spans="1:53" ht="17.25" customHeight="1" x14ac:dyDescent="0.15">
      <c r="A19" s="4" t="s">
        <v>128</v>
      </c>
      <c r="B19" s="239" t="s">
        <v>146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40">
        <v>1</v>
      </c>
      <c r="AE19" s="240"/>
      <c r="AF19" s="240">
        <v>9</v>
      </c>
      <c r="AG19" s="240"/>
      <c r="AH19" s="240">
        <v>1</v>
      </c>
      <c r="AI19" s="240"/>
      <c r="AJ19" s="240">
        <v>9</v>
      </c>
      <c r="AK19" s="240"/>
      <c r="AL19" s="240">
        <v>1</v>
      </c>
      <c r="AM19" s="240"/>
      <c r="AN19" s="240">
        <v>9</v>
      </c>
      <c r="AO19" s="240"/>
      <c r="AP19" s="240">
        <v>1</v>
      </c>
      <c r="AQ19" s="240"/>
      <c r="AR19" s="240">
        <v>9</v>
      </c>
      <c r="AS19" s="240"/>
      <c r="AT19" s="241">
        <f t="shared" si="0"/>
        <v>40</v>
      </c>
      <c r="AU19" s="246"/>
      <c r="AV19" s="15"/>
      <c r="AW19" s="15"/>
      <c r="AX19" s="15"/>
      <c r="AY19" s="15"/>
      <c r="AZ19" s="15"/>
      <c r="BA19" s="15"/>
    </row>
    <row r="20" spans="1:53" ht="17.25" customHeight="1" x14ac:dyDescent="0.15">
      <c r="A20" s="248" t="s">
        <v>147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9">
        <f>SUM(AD12:AE19)</f>
        <v>23</v>
      </c>
      <c r="AE20" s="250"/>
      <c r="AF20" s="249">
        <f>SUM(AF12:AG19)</f>
        <v>29</v>
      </c>
      <c r="AG20" s="250"/>
      <c r="AH20" s="249">
        <f>SUM(AH12:AI19)</f>
        <v>23</v>
      </c>
      <c r="AI20" s="250"/>
      <c r="AJ20" s="249">
        <f>SUM(AJ12:AK19)</f>
        <v>29</v>
      </c>
      <c r="AK20" s="250"/>
      <c r="AL20" s="249">
        <f>SUM(AL12:AM19)</f>
        <v>19</v>
      </c>
      <c r="AM20" s="250"/>
      <c r="AN20" s="249">
        <f>SUM(AN12:AO19)</f>
        <v>33</v>
      </c>
      <c r="AO20" s="250"/>
      <c r="AP20" s="251">
        <f>SUM(AP12:AQ19)</f>
        <v>19</v>
      </c>
      <c r="AQ20" s="252"/>
      <c r="AR20" s="251">
        <f>SUM(AR12:AS19)</f>
        <v>33</v>
      </c>
      <c r="AS20" s="252"/>
      <c r="AT20" s="241">
        <f>SUM(AT12:AU19)</f>
        <v>208</v>
      </c>
      <c r="AU20" s="246"/>
      <c r="AV20" s="15"/>
      <c r="AW20" s="15"/>
      <c r="AX20" s="15"/>
      <c r="AY20" s="15"/>
      <c r="AZ20" s="15"/>
      <c r="BA20" s="15"/>
    </row>
    <row r="23" spans="1:53" ht="14.25" customHeight="1" x14ac:dyDescent="0.2">
      <c r="A23" s="16" t="s">
        <v>148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53" ht="14.25" customHeight="1" x14ac:dyDescent="0.2">
      <c r="A24" s="16" t="s">
        <v>149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</sheetData>
  <mergeCells count="120">
    <mergeCell ref="AT20:AU20"/>
    <mergeCell ref="A20:AC20"/>
    <mergeCell ref="AD20:AE20"/>
    <mergeCell ref="AF20:AG20"/>
    <mergeCell ref="AH20:AI20"/>
    <mergeCell ref="AJ20:AK20"/>
    <mergeCell ref="AL20:AM20"/>
    <mergeCell ref="AR20:AS20"/>
    <mergeCell ref="AJ18:AK18"/>
    <mergeCell ref="AL18:AM18"/>
    <mergeCell ref="AN18:AO18"/>
    <mergeCell ref="AP19:AQ19"/>
    <mergeCell ref="AN20:AO20"/>
    <mergeCell ref="AP20:AQ20"/>
    <mergeCell ref="AR19:AS19"/>
    <mergeCell ref="AT18:AU18"/>
    <mergeCell ref="B19:AC19"/>
    <mergeCell ref="AD19:AE19"/>
    <mergeCell ref="AF19:AG19"/>
    <mergeCell ref="B18:AC18"/>
    <mergeCell ref="AD18:AE18"/>
    <mergeCell ref="AF18:AG18"/>
    <mergeCell ref="AT16:AU16"/>
    <mergeCell ref="AN17:AO17"/>
    <mergeCell ref="AP17:AQ17"/>
    <mergeCell ref="AH19:AI19"/>
    <mergeCell ref="AJ19:AK19"/>
    <mergeCell ref="AL19:AM19"/>
    <mergeCell ref="AN19:AO19"/>
    <mergeCell ref="AR18:AS18"/>
    <mergeCell ref="AL14:AM14"/>
    <mergeCell ref="AN14:AO14"/>
    <mergeCell ref="AP14:AQ14"/>
    <mergeCell ref="AT14:AU14"/>
    <mergeCell ref="AR14:AS14"/>
    <mergeCell ref="AT19:AU19"/>
    <mergeCell ref="AR17:AS17"/>
    <mergeCell ref="AT17:AU17"/>
    <mergeCell ref="AP18:AQ18"/>
    <mergeCell ref="AT15:AU15"/>
    <mergeCell ref="AH17:AI17"/>
    <mergeCell ref="AJ17:AK17"/>
    <mergeCell ref="AL17:AM17"/>
    <mergeCell ref="AH18:AI18"/>
    <mergeCell ref="B17:AC17"/>
    <mergeCell ref="AP16:AQ16"/>
    <mergeCell ref="AR16:AS16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B16:AC16"/>
    <mergeCell ref="AD16:AE16"/>
    <mergeCell ref="AF16:AG16"/>
    <mergeCell ref="AH16:AI16"/>
    <mergeCell ref="AJ16:AK16"/>
    <mergeCell ref="AL16:AM16"/>
    <mergeCell ref="AN16:AO16"/>
    <mergeCell ref="AD17:AE17"/>
    <mergeCell ref="AF17:AG17"/>
    <mergeCell ref="BB2:BB4"/>
    <mergeCell ref="A9:BA9"/>
    <mergeCell ref="A10:AC11"/>
    <mergeCell ref="AD10:AG11"/>
    <mergeCell ref="AH10:AK11"/>
    <mergeCell ref="B13:AC13"/>
    <mergeCell ref="AD13:AE13"/>
    <mergeCell ref="AF13:AG13"/>
    <mergeCell ref="AH13:AI13"/>
    <mergeCell ref="AJ13:AK13"/>
    <mergeCell ref="AL13:AM13"/>
    <mergeCell ref="AT10:AU11"/>
    <mergeCell ref="AX2:BA2"/>
    <mergeCell ref="X2:Z2"/>
    <mergeCell ref="AN13:AO13"/>
    <mergeCell ref="AT12:AU12"/>
    <mergeCell ref="AR12:AS12"/>
    <mergeCell ref="AP13:AQ13"/>
    <mergeCell ref="AR13:AS13"/>
    <mergeCell ref="B14:AC14"/>
    <mergeCell ref="AD14:AE14"/>
    <mergeCell ref="AF14:AG14"/>
    <mergeCell ref="AH14:AI14"/>
    <mergeCell ref="AJ14:AK14"/>
    <mergeCell ref="AT13:AU13"/>
    <mergeCell ref="AS2:AS3"/>
    <mergeCell ref="AJ2:AJ3"/>
    <mergeCell ref="AO2:AR2"/>
    <mergeCell ref="B12:AC12"/>
    <mergeCell ref="AD12:AE12"/>
    <mergeCell ref="AF12:AG12"/>
    <mergeCell ref="AH12:AI12"/>
    <mergeCell ref="AJ12:AK12"/>
    <mergeCell ref="AL12:AM12"/>
    <mergeCell ref="AA2:AA3"/>
    <mergeCell ref="AB2:AE2"/>
    <mergeCell ref="AF2:AF3"/>
    <mergeCell ref="AG2:AI2"/>
    <mergeCell ref="AL10:AO11"/>
    <mergeCell ref="AP10:AS11"/>
    <mergeCell ref="AT2:AV2"/>
    <mergeCell ref="AN12:AO12"/>
    <mergeCell ref="AP12:AQ12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K2:AN2"/>
    <mergeCell ref="AW2:AW3"/>
  </mergeCells>
  <phoneticPr fontId="0" type="noConversion"/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23"/>
  <sheetViews>
    <sheetView zoomScaleNormal="100" zoomScaleSheetLayoutView="90" workbookViewId="0">
      <pane xSplit="2" ySplit="8" topLeftCell="C48" activePane="bottomRight" state="frozen"/>
      <selection activeCell="M24" sqref="M24"/>
      <selection pane="topRight" activeCell="M24" sqref="M24"/>
      <selection pane="bottomLeft" activeCell="M24" sqref="M24"/>
      <selection pane="bottomRight" activeCell="X44" sqref="X44"/>
    </sheetView>
  </sheetViews>
  <sheetFormatPr defaultColWidth="5" defaultRowHeight="12" x14ac:dyDescent="0.2"/>
  <cols>
    <col min="1" max="1" width="10.5703125" style="23" customWidth="1"/>
    <col min="2" max="2" width="40.140625" style="23" customWidth="1"/>
    <col min="3" max="5" width="4.7109375" style="148" customWidth="1"/>
    <col min="6" max="6" width="4.7109375" style="57" customWidth="1"/>
    <col min="7" max="7" width="5.140625" style="148" customWidth="1"/>
    <col min="8" max="9" width="6.28515625" style="148" customWidth="1"/>
    <col min="10" max="10" width="7.85546875" style="148" customWidth="1"/>
    <col min="11" max="11" width="6.7109375" style="148" customWidth="1"/>
    <col min="12" max="12" width="6.140625" style="148" customWidth="1"/>
    <col min="13" max="14" width="5.140625" style="148" customWidth="1"/>
    <col min="15" max="15" width="5" style="176" customWidth="1"/>
    <col min="16" max="19" width="5" style="148" customWidth="1"/>
    <col min="20" max="20" width="5" style="176" customWidth="1"/>
    <col min="21" max="24" width="5" style="148" customWidth="1"/>
    <col min="25" max="25" width="5" style="176" customWidth="1"/>
    <col min="26" max="29" width="5" style="148" customWidth="1"/>
    <col min="30" max="30" width="5" style="176" customWidth="1"/>
    <col min="31" max="34" width="5" style="148" customWidth="1"/>
    <col min="35" max="35" width="5" style="176" customWidth="1"/>
    <col min="36" max="39" width="5" style="148" customWidth="1"/>
    <col min="40" max="40" width="5" style="176" customWidth="1"/>
    <col min="41" max="44" width="5" style="148" customWidth="1"/>
    <col min="45" max="45" width="5" style="176" customWidth="1"/>
    <col min="46" max="49" width="5" style="148" customWidth="1"/>
    <col min="50" max="50" width="5" style="176" customWidth="1"/>
    <col min="51" max="54" width="5" style="148" customWidth="1"/>
    <col min="55" max="213" width="9.140625" style="152" customWidth="1"/>
    <col min="214" max="214" width="4.28515625" style="152" customWidth="1"/>
    <col min="215" max="215" width="9.85546875" style="152" customWidth="1"/>
    <col min="216" max="216" width="40.140625" style="152" customWidth="1"/>
    <col min="217" max="220" width="4.7109375" style="152" customWidth="1"/>
    <col min="221" max="221" width="5.140625" style="152" customWidth="1"/>
    <col min="222" max="223" width="6.28515625" style="152" customWidth="1"/>
    <col min="224" max="224" width="7.85546875" style="152" customWidth="1"/>
    <col min="225" max="225" width="6.140625" style="152" customWidth="1"/>
    <col min="226" max="228" width="5.140625" style="152" customWidth="1"/>
    <col min="229" max="16384" width="5" style="152"/>
  </cols>
  <sheetData>
    <row r="1" spans="1:54" ht="12" customHeight="1" x14ac:dyDescent="0.2">
      <c r="A1" s="281" t="s">
        <v>150</v>
      </c>
      <c r="B1" s="281" t="s">
        <v>151</v>
      </c>
      <c r="C1" s="282" t="s">
        <v>152</v>
      </c>
      <c r="D1" s="282"/>
      <c r="E1" s="282"/>
      <c r="F1" s="282"/>
      <c r="G1" s="283" t="s">
        <v>153</v>
      </c>
      <c r="H1" s="284"/>
      <c r="I1" s="284"/>
      <c r="J1" s="284"/>
      <c r="K1" s="284"/>
      <c r="L1" s="285"/>
      <c r="M1" s="282" t="s">
        <v>154</v>
      </c>
      <c r="N1" s="282"/>
      <c r="O1" s="280" t="s">
        <v>278</v>
      </c>
      <c r="P1" s="280"/>
      <c r="Q1" s="280"/>
      <c r="R1" s="280"/>
      <c r="S1" s="280"/>
      <c r="T1" s="280"/>
      <c r="U1" s="280"/>
      <c r="V1" s="280"/>
      <c r="W1" s="280"/>
      <c r="X1" s="280"/>
      <c r="Y1" s="280" t="s">
        <v>279</v>
      </c>
      <c r="Z1" s="280"/>
      <c r="AA1" s="280"/>
      <c r="AB1" s="280"/>
      <c r="AC1" s="280"/>
      <c r="AD1" s="280"/>
      <c r="AE1" s="280"/>
      <c r="AF1" s="280"/>
      <c r="AG1" s="280"/>
      <c r="AH1" s="280"/>
      <c r="AI1" s="280" t="s">
        <v>280</v>
      </c>
      <c r="AJ1" s="280"/>
      <c r="AK1" s="280"/>
      <c r="AL1" s="280"/>
      <c r="AM1" s="280"/>
      <c r="AN1" s="280"/>
      <c r="AO1" s="280"/>
      <c r="AP1" s="280"/>
      <c r="AQ1" s="280"/>
      <c r="AR1" s="280"/>
      <c r="AS1" s="280" t="s">
        <v>281</v>
      </c>
      <c r="AT1" s="280"/>
      <c r="AU1" s="280"/>
      <c r="AV1" s="280"/>
      <c r="AW1" s="280"/>
      <c r="AX1" s="280"/>
      <c r="AY1" s="280"/>
      <c r="AZ1" s="280"/>
      <c r="BA1" s="280"/>
      <c r="BB1" s="280"/>
    </row>
    <row r="2" spans="1:54" ht="12" customHeight="1" x14ac:dyDescent="0.2">
      <c r="A2" s="281"/>
      <c r="B2" s="281"/>
      <c r="C2" s="282"/>
      <c r="D2" s="282"/>
      <c r="E2" s="282"/>
      <c r="F2" s="282"/>
      <c r="G2" s="282" t="s">
        <v>155</v>
      </c>
      <c r="H2" s="282" t="s">
        <v>156</v>
      </c>
      <c r="I2" s="282" t="s">
        <v>157</v>
      </c>
      <c r="J2" s="283" t="s">
        <v>254</v>
      </c>
      <c r="K2" s="285"/>
      <c r="L2" s="282" t="s">
        <v>160</v>
      </c>
      <c r="M2" s="282" t="s">
        <v>158</v>
      </c>
      <c r="N2" s="281" t="s">
        <v>159</v>
      </c>
      <c r="O2" s="280" t="s">
        <v>282</v>
      </c>
      <c r="P2" s="280"/>
      <c r="Q2" s="280"/>
      <c r="R2" s="280"/>
      <c r="S2" s="280"/>
      <c r="T2" s="280" t="s">
        <v>283</v>
      </c>
      <c r="U2" s="280"/>
      <c r="V2" s="280"/>
      <c r="W2" s="280"/>
      <c r="X2" s="280"/>
      <c r="Y2" s="280" t="s">
        <v>284</v>
      </c>
      <c r="Z2" s="280"/>
      <c r="AA2" s="280"/>
      <c r="AB2" s="280"/>
      <c r="AC2" s="280"/>
      <c r="AD2" s="280" t="s">
        <v>285</v>
      </c>
      <c r="AE2" s="280"/>
      <c r="AF2" s="280"/>
      <c r="AG2" s="280"/>
      <c r="AH2" s="280"/>
      <c r="AI2" s="280" t="s">
        <v>286</v>
      </c>
      <c r="AJ2" s="280"/>
      <c r="AK2" s="280"/>
      <c r="AL2" s="280"/>
      <c r="AM2" s="280"/>
      <c r="AN2" s="280" t="s">
        <v>287</v>
      </c>
      <c r="AO2" s="280"/>
      <c r="AP2" s="280"/>
      <c r="AQ2" s="280"/>
      <c r="AR2" s="280"/>
      <c r="AS2" s="280" t="s">
        <v>288</v>
      </c>
      <c r="AT2" s="280"/>
      <c r="AU2" s="280"/>
      <c r="AV2" s="280"/>
      <c r="AW2" s="280"/>
      <c r="AX2" s="280" t="s">
        <v>289</v>
      </c>
      <c r="AY2" s="280"/>
      <c r="AZ2" s="280"/>
      <c r="BA2" s="280"/>
      <c r="BB2" s="280"/>
    </row>
    <row r="3" spans="1:54" ht="12" customHeight="1" x14ac:dyDescent="0.2">
      <c r="A3" s="281"/>
      <c r="B3" s="281"/>
      <c r="C3" s="282" t="s">
        <v>351</v>
      </c>
      <c r="D3" s="282" t="s">
        <v>352</v>
      </c>
      <c r="E3" s="282" t="s">
        <v>353</v>
      </c>
      <c r="F3" s="282" t="s">
        <v>354</v>
      </c>
      <c r="G3" s="282"/>
      <c r="H3" s="282"/>
      <c r="I3" s="282"/>
      <c r="J3" s="282" t="s">
        <v>255</v>
      </c>
      <c r="K3" s="283" t="s">
        <v>0</v>
      </c>
      <c r="L3" s="282"/>
      <c r="M3" s="282"/>
      <c r="N3" s="281"/>
      <c r="O3" s="279" t="s">
        <v>154</v>
      </c>
      <c r="P3" s="278" t="s">
        <v>290</v>
      </c>
      <c r="Q3" s="278" t="s">
        <v>291</v>
      </c>
      <c r="R3" s="278" t="s">
        <v>0</v>
      </c>
      <c r="S3" s="278" t="s">
        <v>292</v>
      </c>
      <c r="T3" s="279" t="s">
        <v>154</v>
      </c>
      <c r="U3" s="278" t="s">
        <v>290</v>
      </c>
      <c r="V3" s="278" t="s">
        <v>291</v>
      </c>
      <c r="W3" s="278" t="s">
        <v>0</v>
      </c>
      <c r="X3" s="278" t="s">
        <v>292</v>
      </c>
      <c r="Y3" s="279" t="s">
        <v>154</v>
      </c>
      <c r="Z3" s="278" t="s">
        <v>290</v>
      </c>
      <c r="AA3" s="278" t="s">
        <v>291</v>
      </c>
      <c r="AB3" s="278" t="s">
        <v>0</v>
      </c>
      <c r="AC3" s="278" t="s">
        <v>292</v>
      </c>
      <c r="AD3" s="279" t="s">
        <v>154</v>
      </c>
      <c r="AE3" s="278" t="s">
        <v>290</v>
      </c>
      <c r="AF3" s="278" t="s">
        <v>291</v>
      </c>
      <c r="AG3" s="278" t="s">
        <v>0</v>
      </c>
      <c r="AH3" s="278" t="s">
        <v>292</v>
      </c>
      <c r="AI3" s="279" t="s">
        <v>154</v>
      </c>
      <c r="AJ3" s="278" t="s">
        <v>290</v>
      </c>
      <c r="AK3" s="278" t="s">
        <v>291</v>
      </c>
      <c r="AL3" s="278" t="s">
        <v>0</v>
      </c>
      <c r="AM3" s="278" t="s">
        <v>292</v>
      </c>
      <c r="AN3" s="279" t="s">
        <v>154</v>
      </c>
      <c r="AO3" s="278" t="s">
        <v>290</v>
      </c>
      <c r="AP3" s="278" t="s">
        <v>291</v>
      </c>
      <c r="AQ3" s="278" t="s">
        <v>0</v>
      </c>
      <c r="AR3" s="278" t="s">
        <v>292</v>
      </c>
      <c r="AS3" s="279" t="s">
        <v>154</v>
      </c>
      <c r="AT3" s="278" t="s">
        <v>290</v>
      </c>
      <c r="AU3" s="278" t="s">
        <v>291</v>
      </c>
      <c r="AV3" s="278" t="s">
        <v>0</v>
      </c>
      <c r="AW3" s="278" t="s">
        <v>292</v>
      </c>
      <c r="AX3" s="279" t="s">
        <v>154</v>
      </c>
      <c r="AY3" s="278" t="s">
        <v>290</v>
      </c>
      <c r="AZ3" s="278" t="s">
        <v>291</v>
      </c>
      <c r="BA3" s="278" t="s">
        <v>0</v>
      </c>
      <c r="BB3" s="278" t="s">
        <v>292</v>
      </c>
    </row>
    <row r="4" spans="1:54" ht="12" customHeight="1" x14ac:dyDescent="0.2">
      <c r="A4" s="281"/>
      <c r="B4" s="281"/>
      <c r="C4" s="282"/>
      <c r="D4" s="282"/>
      <c r="E4" s="282"/>
      <c r="F4" s="282"/>
      <c r="G4" s="282"/>
      <c r="H4" s="282"/>
      <c r="I4" s="282"/>
      <c r="J4" s="282"/>
      <c r="K4" s="283"/>
      <c r="L4" s="282"/>
      <c r="M4" s="282"/>
      <c r="N4" s="281"/>
      <c r="O4" s="279"/>
      <c r="P4" s="278"/>
      <c r="Q4" s="278"/>
      <c r="R4" s="278"/>
      <c r="S4" s="278"/>
      <c r="T4" s="279"/>
      <c r="U4" s="278"/>
      <c r="V4" s="278"/>
      <c r="W4" s="278"/>
      <c r="X4" s="278"/>
      <c r="Y4" s="279"/>
      <c r="Z4" s="278"/>
      <c r="AA4" s="278"/>
      <c r="AB4" s="278"/>
      <c r="AC4" s="278"/>
      <c r="AD4" s="279"/>
      <c r="AE4" s="278"/>
      <c r="AF4" s="278"/>
      <c r="AG4" s="278"/>
      <c r="AH4" s="278"/>
      <c r="AI4" s="279"/>
      <c r="AJ4" s="278"/>
      <c r="AK4" s="278"/>
      <c r="AL4" s="278"/>
      <c r="AM4" s="278"/>
      <c r="AN4" s="279"/>
      <c r="AO4" s="278"/>
      <c r="AP4" s="278"/>
      <c r="AQ4" s="278"/>
      <c r="AR4" s="278"/>
      <c r="AS4" s="279"/>
      <c r="AT4" s="278"/>
      <c r="AU4" s="278"/>
      <c r="AV4" s="278"/>
      <c r="AW4" s="278"/>
      <c r="AX4" s="279"/>
      <c r="AY4" s="278"/>
      <c r="AZ4" s="278"/>
      <c r="BA4" s="278"/>
      <c r="BB4" s="278"/>
    </row>
    <row r="5" spans="1:54" ht="12" customHeight="1" x14ac:dyDescent="0.2">
      <c r="A5" s="281"/>
      <c r="B5" s="281"/>
      <c r="C5" s="282"/>
      <c r="D5" s="282"/>
      <c r="E5" s="282"/>
      <c r="F5" s="282"/>
      <c r="G5" s="282"/>
      <c r="H5" s="282"/>
      <c r="I5" s="282"/>
      <c r="J5" s="282"/>
      <c r="K5" s="283"/>
      <c r="L5" s="282"/>
      <c r="M5" s="282"/>
      <c r="N5" s="281"/>
      <c r="O5" s="279"/>
      <c r="P5" s="278"/>
      <c r="Q5" s="278"/>
      <c r="R5" s="278"/>
      <c r="S5" s="278"/>
      <c r="T5" s="279"/>
      <c r="U5" s="278"/>
      <c r="V5" s="278"/>
      <c r="W5" s="278"/>
      <c r="X5" s="278"/>
      <c r="Y5" s="279"/>
      <c r="Z5" s="278"/>
      <c r="AA5" s="278"/>
      <c r="AB5" s="278"/>
      <c r="AC5" s="278"/>
      <c r="AD5" s="279"/>
      <c r="AE5" s="278"/>
      <c r="AF5" s="278"/>
      <c r="AG5" s="278"/>
      <c r="AH5" s="278"/>
      <c r="AI5" s="279"/>
      <c r="AJ5" s="278"/>
      <c r="AK5" s="278"/>
      <c r="AL5" s="278"/>
      <c r="AM5" s="278"/>
      <c r="AN5" s="279"/>
      <c r="AO5" s="278"/>
      <c r="AP5" s="278"/>
      <c r="AQ5" s="278"/>
      <c r="AR5" s="278"/>
      <c r="AS5" s="279"/>
      <c r="AT5" s="278"/>
      <c r="AU5" s="278"/>
      <c r="AV5" s="278"/>
      <c r="AW5" s="278"/>
      <c r="AX5" s="279"/>
      <c r="AY5" s="278"/>
      <c r="AZ5" s="278"/>
      <c r="BA5" s="278"/>
      <c r="BB5" s="278"/>
    </row>
    <row r="6" spans="1:54" s="153" customFormat="1" ht="12" customHeight="1" x14ac:dyDescent="0.15">
      <c r="A6" s="35"/>
      <c r="B6" s="34" t="s">
        <v>141</v>
      </c>
      <c r="C6" s="141"/>
      <c r="D6" s="141"/>
      <c r="E6" s="141"/>
      <c r="F6" s="141"/>
      <c r="G6" s="36">
        <f t="shared" ref="G6:BB6" si="0">G7+G93</f>
        <v>247</v>
      </c>
      <c r="H6" s="36">
        <f t="shared" si="0"/>
        <v>6669</v>
      </c>
      <c r="I6" s="36">
        <f t="shared" si="0"/>
        <v>8892</v>
      </c>
      <c r="J6" s="36">
        <f t="shared" si="0"/>
        <v>3520</v>
      </c>
      <c r="K6" s="36">
        <f t="shared" si="0"/>
        <v>278</v>
      </c>
      <c r="L6" s="36">
        <f t="shared" si="0"/>
        <v>3798</v>
      </c>
      <c r="M6" s="36">
        <f t="shared" si="0"/>
        <v>247</v>
      </c>
      <c r="N6" s="36">
        <f t="shared" si="0"/>
        <v>247</v>
      </c>
      <c r="O6" s="36">
        <f t="shared" si="0"/>
        <v>32</v>
      </c>
      <c r="P6" s="36">
        <f t="shared" si="0"/>
        <v>196</v>
      </c>
      <c r="Q6" s="36">
        <f t="shared" si="0"/>
        <v>336</v>
      </c>
      <c r="R6" s="36">
        <f t="shared" si="0"/>
        <v>44</v>
      </c>
      <c r="S6" s="36">
        <f t="shared" si="0"/>
        <v>576</v>
      </c>
      <c r="T6" s="36">
        <f t="shared" si="0"/>
        <v>38</v>
      </c>
      <c r="U6" s="36">
        <f t="shared" si="0"/>
        <v>210</v>
      </c>
      <c r="V6" s="36">
        <f t="shared" si="0"/>
        <v>420</v>
      </c>
      <c r="W6" s="36">
        <f t="shared" si="0"/>
        <v>54</v>
      </c>
      <c r="X6" s="36">
        <f t="shared" si="0"/>
        <v>684</v>
      </c>
      <c r="Y6" s="36">
        <f t="shared" si="0"/>
        <v>32</v>
      </c>
      <c r="Z6" s="36">
        <f t="shared" si="0"/>
        <v>182</v>
      </c>
      <c r="AA6" s="36">
        <f t="shared" si="0"/>
        <v>356</v>
      </c>
      <c r="AB6" s="36">
        <f t="shared" si="0"/>
        <v>38</v>
      </c>
      <c r="AC6" s="36">
        <f t="shared" si="0"/>
        <v>576</v>
      </c>
      <c r="AD6" s="36">
        <f t="shared" si="0"/>
        <v>30</v>
      </c>
      <c r="AE6" s="36">
        <f t="shared" si="0"/>
        <v>130</v>
      </c>
      <c r="AF6" s="36">
        <f t="shared" si="0"/>
        <v>270</v>
      </c>
      <c r="AG6" s="36">
        <f t="shared" si="0"/>
        <v>32</v>
      </c>
      <c r="AH6" s="36">
        <f t="shared" si="0"/>
        <v>432</v>
      </c>
      <c r="AI6" s="36">
        <f t="shared" si="0"/>
        <v>30</v>
      </c>
      <c r="AJ6" s="36">
        <f t="shared" si="0"/>
        <v>170</v>
      </c>
      <c r="AK6" s="36">
        <f t="shared" si="0"/>
        <v>330</v>
      </c>
      <c r="AL6" s="36">
        <f t="shared" si="0"/>
        <v>40</v>
      </c>
      <c r="AM6" s="36">
        <f t="shared" si="0"/>
        <v>540</v>
      </c>
      <c r="AN6" s="36">
        <f t="shared" si="0"/>
        <v>30</v>
      </c>
      <c r="AO6" s="36">
        <f t="shared" si="0"/>
        <v>110</v>
      </c>
      <c r="AP6" s="36">
        <f t="shared" si="0"/>
        <v>192</v>
      </c>
      <c r="AQ6" s="36">
        <f t="shared" si="0"/>
        <v>22</v>
      </c>
      <c r="AR6" s="36">
        <f t="shared" si="0"/>
        <v>324</v>
      </c>
      <c r="AS6" s="36">
        <f t="shared" si="0"/>
        <v>25</v>
      </c>
      <c r="AT6" s="36">
        <f t="shared" si="0"/>
        <v>160</v>
      </c>
      <c r="AU6" s="36">
        <f t="shared" si="0"/>
        <v>258</v>
      </c>
      <c r="AV6" s="36">
        <f t="shared" si="0"/>
        <v>32</v>
      </c>
      <c r="AW6" s="36">
        <f t="shared" si="0"/>
        <v>450</v>
      </c>
      <c r="AX6" s="36">
        <f t="shared" si="0"/>
        <v>30</v>
      </c>
      <c r="AY6" s="36">
        <f t="shared" si="0"/>
        <v>74</v>
      </c>
      <c r="AZ6" s="36">
        <f t="shared" si="0"/>
        <v>126</v>
      </c>
      <c r="BA6" s="36">
        <f t="shared" si="0"/>
        <v>16</v>
      </c>
      <c r="BB6" s="36">
        <f t="shared" si="0"/>
        <v>216</v>
      </c>
    </row>
    <row r="7" spans="1:54" s="154" customFormat="1" ht="12" customHeight="1" x14ac:dyDescent="0.15">
      <c r="A7" s="38"/>
      <c r="B7" s="37" t="s">
        <v>161</v>
      </c>
      <c r="C7" s="142"/>
      <c r="D7" s="142"/>
      <c r="E7" s="142"/>
      <c r="F7" s="142"/>
      <c r="G7" s="39">
        <f>G8+G84+G89</f>
        <v>240</v>
      </c>
      <c r="H7" s="39">
        <f t="shared" ref="H7:I7" si="1">H8+H84+H89</f>
        <v>6480</v>
      </c>
      <c r="I7" s="39">
        <f t="shared" si="1"/>
        <v>8640</v>
      </c>
      <c r="J7" s="139">
        <f>J8</f>
        <v>3402</v>
      </c>
      <c r="K7" s="139">
        <f t="shared" ref="K7:L7" si="2">K8</f>
        <v>270</v>
      </c>
      <c r="L7" s="139">
        <f t="shared" si="2"/>
        <v>3672</v>
      </c>
      <c r="M7" s="39">
        <f>M8+M84+M89</f>
        <v>240</v>
      </c>
      <c r="N7" s="39">
        <f>N8+N84+N89</f>
        <v>240</v>
      </c>
      <c r="O7" s="39">
        <f>O8+O84+O89</f>
        <v>30</v>
      </c>
      <c r="P7" s="39">
        <f>P8</f>
        <v>182</v>
      </c>
      <c r="Q7" s="39">
        <f t="shared" ref="Q7:S7" si="3">Q8</f>
        <v>316</v>
      </c>
      <c r="R7" s="39">
        <f t="shared" si="3"/>
        <v>42</v>
      </c>
      <c r="S7" s="39">
        <f t="shared" si="3"/>
        <v>540</v>
      </c>
      <c r="T7" s="39">
        <f t="shared" ref="T7:AX7" si="4">T8+T84+T89</f>
        <v>35</v>
      </c>
      <c r="U7" s="39">
        <f>U8</f>
        <v>190</v>
      </c>
      <c r="V7" s="39">
        <f t="shared" ref="V7:X7" si="5">V8</f>
        <v>390</v>
      </c>
      <c r="W7" s="39">
        <f t="shared" si="5"/>
        <v>50</v>
      </c>
      <c r="X7" s="39">
        <f t="shared" si="5"/>
        <v>630</v>
      </c>
      <c r="Y7" s="39">
        <f t="shared" si="4"/>
        <v>30</v>
      </c>
      <c r="Z7" s="39">
        <f>Z8</f>
        <v>168</v>
      </c>
      <c r="AA7" s="39">
        <f t="shared" ref="AA7:AC7" si="6">AA8</f>
        <v>336</v>
      </c>
      <c r="AB7" s="39">
        <f t="shared" si="6"/>
        <v>36</v>
      </c>
      <c r="AC7" s="39">
        <f t="shared" si="6"/>
        <v>540</v>
      </c>
      <c r="AD7" s="39">
        <f t="shared" si="4"/>
        <v>30</v>
      </c>
      <c r="AE7" s="39">
        <f>AE8</f>
        <v>130</v>
      </c>
      <c r="AF7" s="39">
        <f t="shared" ref="AF7:AH7" si="7">AF8</f>
        <v>270</v>
      </c>
      <c r="AG7" s="39">
        <f t="shared" si="7"/>
        <v>32</v>
      </c>
      <c r="AH7" s="39">
        <f t="shared" si="7"/>
        <v>432</v>
      </c>
      <c r="AI7" s="39">
        <f t="shared" si="4"/>
        <v>30</v>
      </c>
      <c r="AJ7" s="39">
        <f>AJ8</f>
        <v>170</v>
      </c>
      <c r="AK7" s="39">
        <f t="shared" ref="AK7:AM7" si="8">AK8</f>
        <v>330</v>
      </c>
      <c r="AL7" s="39">
        <f t="shared" si="8"/>
        <v>40</v>
      </c>
      <c r="AM7" s="39">
        <f t="shared" si="8"/>
        <v>540</v>
      </c>
      <c r="AN7" s="39">
        <f t="shared" si="4"/>
        <v>30</v>
      </c>
      <c r="AO7" s="39">
        <f>AO8</f>
        <v>110</v>
      </c>
      <c r="AP7" s="39">
        <f t="shared" ref="AP7:AR7" si="9">AP8</f>
        <v>192</v>
      </c>
      <c r="AQ7" s="39">
        <f t="shared" si="9"/>
        <v>22</v>
      </c>
      <c r="AR7" s="39">
        <f t="shared" si="9"/>
        <v>324</v>
      </c>
      <c r="AS7" s="39">
        <f>AS8+AS84+AS89</f>
        <v>25</v>
      </c>
      <c r="AT7" s="39">
        <f>AT8</f>
        <v>160</v>
      </c>
      <c r="AU7" s="39">
        <f>AU8</f>
        <v>258</v>
      </c>
      <c r="AV7" s="39">
        <f>AV8</f>
        <v>32</v>
      </c>
      <c r="AW7" s="39">
        <f>AW8</f>
        <v>450</v>
      </c>
      <c r="AX7" s="39">
        <f t="shared" si="4"/>
        <v>30</v>
      </c>
      <c r="AY7" s="139">
        <f>AY8</f>
        <v>74</v>
      </c>
      <c r="AZ7" s="139">
        <f t="shared" ref="AZ7:BB7" si="10">AZ8</f>
        <v>126</v>
      </c>
      <c r="BA7" s="139">
        <f t="shared" si="10"/>
        <v>16</v>
      </c>
      <c r="BB7" s="139">
        <f t="shared" si="10"/>
        <v>216</v>
      </c>
    </row>
    <row r="8" spans="1:54" s="155" customFormat="1" x14ac:dyDescent="0.2">
      <c r="A8" s="40" t="s">
        <v>162</v>
      </c>
      <c r="B8" s="41" t="s">
        <v>163</v>
      </c>
      <c r="C8" s="42"/>
      <c r="D8" s="42"/>
      <c r="E8" s="42"/>
      <c r="F8" s="42"/>
      <c r="G8" s="43">
        <f>G9+G33</f>
        <v>204</v>
      </c>
      <c r="H8" s="43">
        <f t="shared" ref="H8:M8" si="11">H9+H33</f>
        <v>5508</v>
      </c>
      <c r="I8" s="43">
        <f t="shared" si="11"/>
        <v>7344</v>
      </c>
      <c r="J8" s="43">
        <f t="shared" si="11"/>
        <v>3402</v>
      </c>
      <c r="K8" s="43">
        <f t="shared" si="11"/>
        <v>270</v>
      </c>
      <c r="L8" s="43">
        <f t="shared" si="11"/>
        <v>3672</v>
      </c>
      <c r="M8" s="43">
        <f t="shared" si="11"/>
        <v>204</v>
      </c>
      <c r="N8" s="43">
        <f>N9+N33</f>
        <v>204</v>
      </c>
      <c r="O8" s="43">
        <f t="shared" ref="O8:BB8" si="12">O9+O33</f>
        <v>30</v>
      </c>
      <c r="P8" s="43">
        <f t="shared" si="12"/>
        <v>182</v>
      </c>
      <c r="Q8" s="43">
        <f t="shared" si="12"/>
        <v>316</v>
      </c>
      <c r="R8" s="43">
        <f t="shared" si="12"/>
        <v>42</v>
      </c>
      <c r="S8" s="43">
        <f t="shared" si="12"/>
        <v>540</v>
      </c>
      <c r="T8" s="43">
        <f t="shared" si="12"/>
        <v>35</v>
      </c>
      <c r="U8" s="43">
        <f t="shared" si="12"/>
        <v>190</v>
      </c>
      <c r="V8" s="43">
        <f t="shared" si="12"/>
        <v>390</v>
      </c>
      <c r="W8" s="43">
        <f t="shared" si="12"/>
        <v>50</v>
      </c>
      <c r="X8" s="43">
        <f t="shared" si="12"/>
        <v>630</v>
      </c>
      <c r="Y8" s="43">
        <f t="shared" si="12"/>
        <v>30</v>
      </c>
      <c r="Z8" s="43">
        <f t="shared" si="12"/>
        <v>168</v>
      </c>
      <c r="AA8" s="43">
        <f t="shared" si="12"/>
        <v>336</v>
      </c>
      <c r="AB8" s="43">
        <f t="shared" si="12"/>
        <v>36</v>
      </c>
      <c r="AC8" s="43">
        <f t="shared" si="12"/>
        <v>540</v>
      </c>
      <c r="AD8" s="43">
        <f t="shared" si="12"/>
        <v>24</v>
      </c>
      <c r="AE8" s="43">
        <f t="shared" si="12"/>
        <v>130</v>
      </c>
      <c r="AF8" s="43">
        <f t="shared" si="12"/>
        <v>270</v>
      </c>
      <c r="AG8" s="43">
        <f t="shared" si="12"/>
        <v>32</v>
      </c>
      <c r="AH8" s="43">
        <f t="shared" si="12"/>
        <v>432</v>
      </c>
      <c r="AI8" s="43">
        <f t="shared" si="12"/>
        <v>30</v>
      </c>
      <c r="AJ8" s="43">
        <f t="shared" si="12"/>
        <v>170</v>
      </c>
      <c r="AK8" s="43">
        <f t="shared" si="12"/>
        <v>330</v>
      </c>
      <c r="AL8" s="43">
        <f t="shared" si="12"/>
        <v>40</v>
      </c>
      <c r="AM8" s="43">
        <f t="shared" si="12"/>
        <v>540</v>
      </c>
      <c r="AN8" s="43">
        <f t="shared" si="12"/>
        <v>18</v>
      </c>
      <c r="AO8" s="43">
        <f t="shared" si="12"/>
        <v>110</v>
      </c>
      <c r="AP8" s="43">
        <f t="shared" si="12"/>
        <v>192</v>
      </c>
      <c r="AQ8" s="43">
        <f t="shared" si="12"/>
        <v>22</v>
      </c>
      <c r="AR8" s="43">
        <f t="shared" si="12"/>
        <v>324</v>
      </c>
      <c r="AS8" s="43">
        <f t="shared" si="12"/>
        <v>25</v>
      </c>
      <c r="AT8" s="43">
        <f t="shared" si="12"/>
        <v>160</v>
      </c>
      <c r="AU8" s="43">
        <f t="shared" si="12"/>
        <v>258</v>
      </c>
      <c r="AV8" s="43">
        <f t="shared" si="12"/>
        <v>32</v>
      </c>
      <c r="AW8" s="43">
        <f t="shared" si="12"/>
        <v>450</v>
      </c>
      <c r="AX8" s="43">
        <f t="shared" si="12"/>
        <v>12</v>
      </c>
      <c r="AY8" s="43">
        <f t="shared" si="12"/>
        <v>74</v>
      </c>
      <c r="AZ8" s="43">
        <f t="shared" si="12"/>
        <v>126</v>
      </c>
      <c r="BA8" s="43">
        <f t="shared" si="12"/>
        <v>16</v>
      </c>
      <c r="BB8" s="43">
        <f t="shared" si="12"/>
        <v>216</v>
      </c>
    </row>
    <row r="9" spans="1:54" s="156" customFormat="1" x14ac:dyDescent="0.2">
      <c r="A9" s="123" t="s">
        <v>164</v>
      </c>
      <c r="B9" s="124" t="s">
        <v>328</v>
      </c>
      <c r="C9" s="107"/>
      <c r="D9" s="107"/>
      <c r="E9" s="107"/>
      <c r="F9" s="107"/>
      <c r="G9" s="106">
        <f>SUM(G10:G32)</f>
        <v>81</v>
      </c>
      <c r="H9" s="106">
        <f t="shared" ref="H9:N9" si="13">SUM(H10:H32)</f>
        <v>2187</v>
      </c>
      <c r="I9" s="106">
        <f t="shared" si="13"/>
        <v>2916</v>
      </c>
      <c r="J9" s="106">
        <f t="shared" si="13"/>
        <v>1344</v>
      </c>
      <c r="K9" s="106">
        <f t="shared" si="13"/>
        <v>114</v>
      </c>
      <c r="L9" s="106">
        <f t="shared" si="13"/>
        <v>1458</v>
      </c>
      <c r="M9" s="106">
        <f t="shared" si="13"/>
        <v>81</v>
      </c>
      <c r="N9" s="106">
        <f t="shared" si="13"/>
        <v>81</v>
      </c>
      <c r="O9" s="106">
        <f t="shared" ref="O9:BB9" si="14">SUM(O10:O32)</f>
        <v>24</v>
      </c>
      <c r="P9" s="106">
        <f t="shared" si="14"/>
        <v>150</v>
      </c>
      <c r="Q9" s="106">
        <f t="shared" si="14"/>
        <v>248</v>
      </c>
      <c r="R9" s="106">
        <f t="shared" si="14"/>
        <v>34</v>
      </c>
      <c r="S9" s="106">
        <f t="shared" si="14"/>
        <v>432</v>
      </c>
      <c r="T9" s="106">
        <f t="shared" si="14"/>
        <v>13</v>
      </c>
      <c r="U9" s="106">
        <f t="shared" si="14"/>
        <v>70</v>
      </c>
      <c r="V9" s="106">
        <f t="shared" si="14"/>
        <v>142</v>
      </c>
      <c r="W9" s="106">
        <f t="shared" si="14"/>
        <v>22</v>
      </c>
      <c r="X9" s="106">
        <f t="shared" si="14"/>
        <v>234</v>
      </c>
      <c r="Y9" s="106">
        <f t="shared" si="14"/>
        <v>14</v>
      </c>
      <c r="Z9" s="106">
        <f t="shared" si="14"/>
        <v>84</v>
      </c>
      <c r="AA9" s="106">
        <f t="shared" si="14"/>
        <v>152</v>
      </c>
      <c r="AB9" s="106">
        <f t="shared" si="14"/>
        <v>16</v>
      </c>
      <c r="AC9" s="106">
        <f t="shared" si="14"/>
        <v>252</v>
      </c>
      <c r="AD9" s="106">
        <f t="shared" si="14"/>
        <v>12</v>
      </c>
      <c r="AE9" s="106">
        <f t="shared" si="14"/>
        <v>60</v>
      </c>
      <c r="AF9" s="106">
        <f t="shared" si="14"/>
        <v>138</v>
      </c>
      <c r="AG9" s="106">
        <f t="shared" si="14"/>
        <v>18</v>
      </c>
      <c r="AH9" s="106">
        <f t="shared" si="14"/>
        <v>216</v>
      </c>
      <c r="AI9" s="106">
        <f t="shared" si="14"/>
        <v>4</v>
      </c>
      <c r="AJ9" s="106">
        <f t="shared" si="14"/>
        <v>20</v>
      </c>
      <c r="AK9" s="106">
        <f t="shared" si="14"/>
        <v>46</v>
      </c>
      <c r="AL9" s="106">
        <f t="shared" si="14"/>
        <v>6</v>
      </c>
      <c r="AM9" s="106">
        <f t="shared" si="14"/>
        <v>72</v>
      </c>
      <c r="AN9" s="106">
        <f t="shared" si="14"/>
        <v>5</v>
      </c>
      <c r="AO9" s="106">
        <f t="shared" si="14"/>
        <v>30</v>
      </c>
      <c r="AP9" s="106">
        <f t="shared" si="14"/>
        <v>54</v>
      </c>
      <c r="AQ9" s="106">
        <f t="shared" si="14"/>
        <v>6</v>
      </c>
      <c r="AR9" s="106">
        <f t="shared" si="14"/>
        <v>90</v>
      </c>
      <c r="AS9" s="106">
        <f t="shared" si="14"/>
        <v>7</v>
      </c>
      <c r="AT9" s="106">
        <f t="shared" si="14"/>
        <v>40</v>
      </c>
      <c r="AU9" s="106">
        <f t="shared" si="14"/>
        <v>76</v>
      </c>
      <c r="AV9" s="106">
        <f t="shared" si="14"/>
        <v>10</v>
      </c>
      <c r="AW9" s="106">
        <f t="shared" si="14"/>
        <v>126</v>
      </c>
      <c r="AX9" s="106">
        <f t="shared" si="14"/>
        <v>2</v>
      </c>
      <c r="AY9" s="106">
        <f t="shared" si="14"/>
        <v>14</v>
      </c>
      <c r="AZ9" s="106">
        <f t="shared" si="14"/>
        <v>20</v>
      </c>
      <c r="BA9" s="106">
        <f t="shared" si="14"/>
        <v>2</v>
      </c>
      <c r="BB9" s="106">
        <f t="shared" si="14"/>
        <v>36</v>
      </c>
    </row>
    <row r="10" spans="1:54" ht="13.5" customHeight="1" x14ac:dyDescent="0.2">
      <c r="A10" s="17" t="s">
        <v>165</v>
      </c>
      <c r="B10" s="18" t="s">
        <v>1</v>
      </c>
      <c r="C10" s="169">
        <v>1</v>
      </c>
      <c r="D10" s="169"/>
      <c r="E10" s="169"/>
      <c r="F10" s="169"/>
      <c r="G10" s="17">
        <v>3</v>
      </c>
      <c r="H10" s="19">
        <f>G10*27</f>
        <v>81</v>
      </c>
      <c r="I10" s="19">
        <f>G10*36</f>
        <v>108</v>
      </c>
      <c r="J10" s="166">
        <f t="shared" ref="J10:J31" si="15">I10/2-K10</f>
        <v>48</v>
      </c>
      <c r="K10" s="17">
        <v>6</v>
      </c>
      <c r="L10" s="166">
        <f>I10/2</f>
        <v>54</v>
      </c>
      <c r="M10" s="20">
        <f t="shared" ref="M10:M31" si="16">G10</f>
        <v>3</v>
      </c>
      <c r="N10" s="17">
        <f t="shared" ref="N10:N31" si="17">(J10+L10+K10)/36</f>
        <v>3</v>
      </c>
      <c r="O10" s="176">
        <f>(P10+Q10+R10+S10)/36</f>
        <v>3</v>
      </c>
      <c r="P10" s="167">
        <v>20</v>
      </c>
      <c r="Q10" s="166">
        <f>J10-P10</f>
        <v>28</v>
      </c>
      <c r="R10" s="167">
        <f>K10</f>
        <v>6</v>
      </c>
      <c r="S10" s="166">
        <f>L10</f>
        <v>54</v>
      </c>
      <c r="U10" s="167"/>
      <c r="V10" s="167"/>
      <c r="W10" s="167"/>
      <c r="X10" s="167"/>
      <c r="Z10" s="167"/>
      <c r="AA10" s="167"/>
      <c r="AB10" s="167"/>
      <c r="AC10" s="167"/>
      <c r="AE10" s="167"/>
      <c r="AF10" s="167"/>
      <c r="AG10" s="167"/>
      <c r="AH10" s="167"/>
      <c r="AJ10" s="167"/>
      <c r="AK10" s="167"/>
      <c r="AL10" s="167"/>
      <c r="AM10" s="167"/>
      <c r="AO10" s="167"/>
      <c r="AP10" s="167"/>
      <c r="AQ10" s="167"/>
      <c r="AR10" s="167"/>
      <c r="AT10" s="167"/>
      <c r="AU10" s="167"/>
      <c r="AV10" s="167"/>
      <c r="AW10" s="167"/>
      <c r="AY10" s="167"/>
      <c r="AZ10" s="167"/>
      <c r="BA10" s="167"/>
      <c r="BB10" s="167"/>
    </row>
    <row r="11" spans="1:54" ht="13.5" customHeight="1" x14ac:dyDescent="0.2">
      <c r="A11" s="17" t="s">
        <v>166</v>
      </c>
      <c r="B11" s="18" t="s">
        <v>2</v>
      </c>
      <c r="C11" s="169">
        <v>2</v>
      </c>
      <c r="D11" s="169"/>
      <c r="E11" s="169"/>
      <c r="F11" s="169"/>
      <c r="G11" s="17">
        <v>3</v>
      </c>
      <c r="H11" s="19">
        <f t="shared" ref="H11:H28" si="18">G11*27</f>
        <v>81</v>
      </c>
      <c r="I11" s="19">
        <f t="shared" ref="I11:I28" si="19">G11*36</f>
        <v>108</v>
      </c>
      <c r="J11" s="166">
        <f t="shared" si="15"/>
        <v>48</v>
      </c>
      <c r="K11" s="17">
        <v>6</v>
      </c>
      <c r="L11" s="166">
        <f t="shared" ref="L11:L31" si="20">I11/2</f>
        <v>54</v>
      </c>
      <c r="M11" s="20">
        <f t="shared" si="16"/>
        <v>3</v>
      </c>
      <c r="N11" s="17">
        <f t="shared" si="17"/>
        <v>3</v>
      </c>
      <c r="P11" s="167"/>
      <c r="Q11" s="166"/>
      <c r="R11" s="167"/>
      <c r="S11" s="167"/>
      <c r="T11" s="176">
        <f>(U11+V11+W11+X11)/36</f>
        <v>3</v>
      </c>
      <c r="U11" s="167">
        <v>20</v>
      </c>
      <c r="V11" s="166">
        <f>J11-U11</f>
        <v>28</v>
      </c>
      <c r="W11" s="167">
        <f>K11</f>
        <v>6</v>
      </c>
      <c r="X11" s="166">
        <f>L11</f>
        <v>54</v>
      </c>
      <c r="Z11" s="167"/>
      <c r="AA11" s="167"/>
      <c r="AB11" s="167"/>
      <c r="AC11" s="167"/>
      <c r="AE11" s="167"/>
      <c r="AF11" s="167"/>
      <c r="AG11" s="167"/>
      <c r="AH11" s="167"/>
      <c r="AJ11" s="167"/>
      <c r="AK11" s="167"/>
      <c r="AL11" s="167"/>
      <c r="AM11" s="167"/>
      <c r="AO11" s="167"/>
      <c r="AP11" s="167"/>
      <c r="AQ11" s="167"/>
      <c r="AR11" s="167"/>
      <c r="AT11" s="167"/>
      <c r="AU11" s="167"/>
      <c r="AV11" s="167"/>
      <c r="AW11" s="167"/>
      <c r="AY11" s="167"/>
      <c r="AZ11" s="167"/>
      <c r="BA11" s="167"/>
      <c r="BB11" s="167"/>
    </row>
    <row r="12" spans="1:54" ht="13.5" customHeight="1" x14ac:dyDescent="0.2">
      <c r="A12" s="17" t="s">
        <v>167</v>
      </c>
      <c r="B12" s="18" t="s">
        <v>7</v>
      </c>
      <c r="C12" s="169">
        <v>2</v>
      </c>
      <c r="D12" s="169">
        <v>1</v>
      </c>
      <c r="E12" s="169"/>
      <c r="F12" s="169"/>
      <c r="G12" s="17">
        <v>7</v>
      </c>
      <c r="H12" s="19">
        <f t="shared" si="18"/>
        <v>189</v>
      </c>
      <c r="I12" s="19">
        <f t="shared" si="19"/>
        <v>252</v>
      </c>
      <c r="J12" s="166">
        <f t="shared" si="15"/>
        <v>118</v>
      </c>
      <c r="K12" s="17">
        <v>8</v>
      </c>
      <c r="L12" s="166">
        <f t="shared" si="20"/>
        <v>126</v>
      </c>
      <c r="M12" s="20">
        <f t="shared" si="16"/>
        <v>7</v>
      </c>
      <c r="N12" s="17">
        <f t="shared" si="17"/>
        <v>7</v>
      </c>
      <c r="O12" s="176">
        <f>(P12+Q12+R12+S12)/36</f>
        <v>4</v>
      </c>
      <c r="P12" s="167">
        <v>18</v>
      </c>
      <c r="Q12" s="166">
        <v>52</v>
      </c>
      <c r="R12" s="167">
        <v>2</v>
      </c>
      <c r="S12" s="167">
        <v>72</v>
      </c>
      <c r="T12" s="176">
        <f>(U12+V12+W12+X12)/36</f>
        <v>3</v>
      </c>
      <c r="U12" s="167">
        <v>10</v>
      </c>
      <c r="V12" s="167">
        <v>38</v>
      </c>
      <c r="W12" s="167">
        <v>6</v>
      </c>
      <c r="X12" s="166">
        <v>54</v>
      </c>
      <c r="Z12" s="167"/>
      <c r="AA12" s="167"/>
      <c r="AB12" s="167"/>
      <c r="AC12" s="167"/>
      <c r="AE12" s="167"/>
      <c r="AF12" s="167"/>
      <c r="AG12" s="167"/>
      <c r="AH12" s="167"/>
      <c r="AJ12" s="167"/>
      <c r="AK12" s="167"/>
      <c r="AL12" s="167"/>
      <c r="AM12" s="167"/>
      <c r="AO12" s="167"/>
      <c r="AP12" s="167"/>
      <c r="AQ12" s="167"/>
      <c r="AR12" s="167"/>
      <c r="AT12" s="167"/>
      <c r="AU12" s="167"/>
      <c r="AV12" s="167"/>
      <c r="AW12" s="167"/>
      <c r="AY12" s="167"/>
      <c r="AZ12" s="167"/>
      <c r="BA12" s="167"/>
      <c r="BB12" s="167"/>
    </row>
    <row r="13" spans="1:54" ht="13.5" customHeight="1" x14ac:dyDescent="0.2">
      <c r="A13" s="17" t="s">
        <v>168</v>
      </c>
      <c r="B13" s="18" t="s">
        <v>3</v>
      </c>
      <c r="C13" s="169"/>
      <c r="D13" s="169">
        <v>1</v>
      </c>
      <c r="E13" s="169"/>
      <c r="F13" s="169"/>
      <c r="G13" s="17">
        <v>2</v>
      </c>
      <c r="H13" s="19">
        <f t="shared" si="18"/>
        <v>54</v>
      </c>
      <c r="I13" s="19">
        <f t="shared" si="19"/>
        <v>72</v>
      </c>
      <c r="J13" s="166">
        <f t="shared" si="15"/>
        <v>34</v>
      </c>
      <c r="K13" s="17">
        <v>2</v>
      </c>
      <c r="L13" s="166">
        <f t="shared" si="20"/>
        <v>36</v>
      </c>
      <c r="M13" s="20">
        <f t="shared" si="16"/>
        <v>2</v>
      </c>
      <c r="N13" s="17">
        <f t="shared" si="17"/>
        <v>2</v>
      </c>
      <c r="O13" s="176">
        <f>(P13+Q13+R13+S13)/36</f>
        <v>2</v>
      </c>
      <c r="P13" s="167">
        <v>14</v>
      </c>
      <c r="Q13" s="166">
        <f>J13-P13</f>
        <v>20</v>
      </c>
      <c r="R13" s="167">
        <f>K13</f>
        <v>2</v>
      </c>
      <c r="S13" s="167">
        <f>L13</f>
        <v>36</v>
      </c>
      <c r="U13" s="167"/>
      <c r="V13" s="167"/>
      <c r="W13" s="167"/>
      <c r="X13" s="167"/>
      <c r="Z13" s="167"/>
      <c r="AA13" s="167"/>
      <c r="AB13" s="167"/>
      <c r="AC13" s="167"/>
      <c r="AE13" s="167"/>
      <c r="AF13" s="167"/>
      <c r="AG13" s="167"/>
      <c r="AH13" s="167"/>
      <c r="AJ13" s="167"/>
      <c r="AK13" s="167"/>
      <c r="AL13" s="167"/>
      <c r="AM13" s="167"/>
      <c r="AO13" s="167"/>
      <c r="AP13" s="167"/>
      <c r="AQ13" s="167"/>
      <c r="AR13" s="167"/>
      <c r="AT13" s="167"/>
      <c r="AU13" s="167"/>
      <c r="AV13" s="167"/>
      <c r="AW13" s="167"/>
      <c r="AY13" s="167"/>
      <c r="AZ13" s="167"/>
      <c r="BA13" s="167"/>
      <c r="BB13" s="167"/>
    </row>
    <row r="14" spans="1:54" ht="13.5" customHeight="1" x14ac:dyDescent="0.2">
      <c r="A14" s="17" t="s">
        <v>169</v>
      </c>
      <c r="B14" s="18" t="s">
        <v>6</v>
      </c>
      <c r="C14" s="169">
        <v>4</v>
      </c>
      <c r="D14" s="169"/>
      <c r="E14" s="169"/>
      <c r="F14" s="169"/>
      <c r="G14" s="17">
        <v>4</v>
      </c>
      <c r="H14" s="19">
        <f>G14*27</f>
        <v>108</v>
      </c>
      <c r="I14" s="19">
        <f>G14*36</f>
        <v>144</v>
      </c>
      <c r="J14" s="166">
        <f t="shared" si="15"/>
        <v>66</v>
      </c>
      <c r="K14" s="17">
        <v>6</v>
      </c>
      <c r="L14" s="166">
        <f>I14/2</f>
        <v>72</v>
      </c>
      <c r="M14" s="20">
        <f>G14</f>
        <v>4</v>
      </c>
      <c r="N14" s="17">
        <f>(J14+L14+K14)/36</f>
        <v>4</v>
      </c>
      <c r="P14" s="167"/>
      <c r="Q14" s="167"/>
      <c r="R14" s="167"/>
      <c r="S14" s="167"/>
      <c r="U14" s="167"/>
      <c r="V14" s="167"/>
      <c r="W14" s="167"/>
      <c r="X14" s="167"/>
      <c r="Z14" s="167"/>
      <c r="AA14" s="166"/>
      <c r="AB14" s="167"/>
      <c r="AC14" s="166"/>
      <c r="AD14" s="176">
        <f>(AE14+AF14+AG14+AH14)/36</f>
        <v>4</v>
      </c>
      <c r="AE14" s="167">
        <v>20</v>
      </c>
      <c r="AF14" s="166">
        <f>J14-AE14</f>
        <v>46</v>
      </c>
      <c r="AG14" s="167">
        <f>K14</f>
        <v>6</v>
      </c>
      <c r="AH14" s="166">
        <f>L14</f>
        <v>72</v>
      </c>
      <c r="AJ14" s="167"/>
      <c r="AK14" s="167"/>
      <c r="AL14" s="167"/>
      <c r="AM14" s="167"/>
      <c r="AO14" s="167"/>
      <c r="AP14" s="167"/>
      <c r="AQ14" s="167"/>
      <c r="AR14" s="167"/>
      <c r="AT14" s="167"/>
      <c r="AU14" s="167"/>
      <c r="AV14" s="167"/>
      <c r="AW14" s="167"/>
      <c r="AY14" s="167"/>
      <c r="AZ14" s="167"/>
      <c r="BA14" s="167"/>
      <c r="BB14" s="167"/>
    </row>
    <row r="15" spans="1:54" ht="13.5" customHeight="1" x14ac:dyDescent="0.2">
      <c r="A15" s="17" t="s">
        <v>170</v>
      </c>
      <c r="B15" s="18" t="s">
        <v>4</v>
      </c>
      <c r="C15" s="169"/>
      <c r="D15" s="169"/>
      <c r="E15" s="169">
        <v>2</v>
      </c>
      <c r="F15" s="169"/>
      <c r="G15" s="17">
        <v>3</v>
      </c>
      <c r="H15" s="19">
        <f t="shared" si="18"/>
        <v>81</v>
      </c>
      <c r="I15" s="19">
        <f t="shared" si="19"/>
        <v>108</v>
      </c>
      <c r="J15" s="166">
        <f t="shared" si="15"/>
        <v>50</v>
      </c>
      <c r="K15" s="17">
        <v>4</v>
      </c>
      <c r="L15" s="166">
        <f t="shared" si="20"/>
        <v>54</v>
      </c>
      <c r="M15" s="20">
        <f t="shared" si="16"/>
        <v>3</v>
      </c>
      <c r="N15" s="17">
        <f t="shared" si="17"/>
        <v>3</v>
      </c>
      <c r="P15" s="167"/>
      <c r="Q15" s="167"/>
      <c r="R15" s="167"/>
      <c r="S15" s="167"/>
      <c r="T15" s="176">
        <f>(U15+V15+W15+X15)/36</f>
        <v>3</v>
      </c>
      <c r="U15" s="167">
        <v>20</v>
      </c>
      <c r="V15" s="166">
        <f>J15-U15</f>
        <v>30</v>
      </c>
      <c r="W15" s="167">
        <f>K15</f>
        <v>4</v>
      </c>
      <c r="X15" s="166">
        <f>L15</f>
        <v>54</v>
      </c>
      <c r="Z15" s="167"/>
      <c r="AA15" s="167"/>
      <c r="AB15" s="167"/>
      <c r="AC15" s="167"/>
      <c r="AE15" s="167"/>
      <c r="AF15" s="167"/>
      <c r="AG15" s="167"/>
      <c r="AH15" s="167"/>
      <c r="AJ15" s="167"/>
      <c r="AK15" s="167"/>
      <c r="AL15" s="167"/>
      <c r="AM15" s="167"/>
      <c r="AO15" s="167"/>
      <c r="AP15" s="167"/>
      <c r="AQ15" s="167"/>
      <c r="AR15" s="167"/>
      <c r="AT15" s="167"/>
      <c r="AU15" s="167"/>
      <c r="AV15" s="167"/>
      <c r="AW15" s="167"/>
      <c r="AY15" s="167"/>
      <c r="AZ15" s="167"/>
      <c r="BA15" s="167"/>
      <c r="BB15" s="167"/>
    </row>
    <row r="16" spans="1:54" ht="13.5" customHeight="1" x14ac:dyDescent="0.2">
      <c r="A16" s="17" t="s">
        <v>171</v>
      </c>
      <c r="B16" s="18" t="s">
        <v>5</v>
      </c>
      <c r="C16" s="169"/>
      <c r="D16" s="169">
        <v>1</v>
      </c>
      <c r="E16" s="169"/>
      <c r="F16" s="169"/>
      <c r="G16" s="17">
        <v>2</v>
      </c>
      <c r="H16" s="19">
        <f t="shared" si="18"/>
        <v>54</v>
      </c>
      <c r="I16" s="19">
        <f t="shared" si="19"/>
        <v>72</v>
      </c>
      <c r="J16" s="166">
        <f t="shared" si="15"/>
        <v>34</v>
      </c>
      <c r="K16" s="17">
        <v>2</v>
      </c>
      <c r="L16" s="166">
        <f t="shared" si="20"/>
        <v>36</v>
      </c>
      <c r="M16" s="20">
        <f t="shared" si="16"/>
        <v>2</v>
      </c>
      <c r="N16" s="17">
        <f t="shared" si="17"/>
        <v>2</v>
      </c>
      <c r="O16" s="176">
        <f>(P16+Q16+R16+S16)/36</f>
        <v>2</v>
      </c>
      <c r="P16" s="167">
        <v>14</v>
      </c>
      <c r="Q16" s="167">
        <f>J16-P16</f>
        <v>20</v>
      </c>
      <c r="R16" s="167">
        <f>K16</f>
        <v>2</v>
      </c>
      <c r="S16" s="167">
        <f>L16</f>
        <v>36</v>
      </c>
      <c r="U16" s="167"/>
      <c r="V16" s="167"/>
      <c r="W16" s="167"/>
      <c r="X16" s="167"/>
      <c r="Z16" s="167"/>
      <c r="AA16" s="167"/>
      <c r="AB16" s="167"/>
      <c r="AC16" s="167"/>
      <c r="AE16" s="167"/>
      <c r="AF16" s="167"/>
      <c r="AG16" s="167"/>
      <c r="AH16" s="167"/>
      <c r="AJ16" s="167"/>
      <c r="AK16" s="167"/>
      <c r="AL16" s="167"/>
      <c r="AM16" s="167"/>
      <c r="AO16" s="167"/>
      <c r="AP16" s="167"/>
      <c r="AQ16" s="167"/>
      <c r="AR16" s="167"/>
      <c r="AT16" s="167"/>
      <c r="AU16" s="167"/>
      <c r="AV16" s="167"/>
      <c r="AW16" s="167"/>
      <c r="AY16" s="167"/>
      <c r="AZ16" s="167"/>
      <c r="BA16" s="167"/>
      <c r="BB16" s="167"/>
    </row>
    <row r="17" spans="1:57" ht="13.5" customHeight="1" x14ac:dyDescent="0.2">
      <c r="A17" s="17" t="s">
        <v>172</v>
      </c>
      <c r="B17" s="18" t="s">
        <v>219</v>
      </c>
      <c r="C17" s="169">
        <v>1</v>
      </c>
      <c r="D17" s="157"/>
      <c r="E17" s="169"/>
      <c r="F17" s="169"/>
      <c r="G17" s="17">
        <v>4</v>
      </c>
      <c r="H17" s="19">
        <f>G17*27</f>
        <v>108</v>
      </c>
      <c r="I17" s="19">
        <f>G17*36</f>
        <v>144</v>
      </c>
      <c r="J17" s="166">
        <f t="shared" si="15"/>
        <v>66</v>
      </c>
      <c r="K17" s="17">
        <v>6</v>
      </c>
      <c r="L17" s="166">
        <f t="shared" si="20"/>
        <v>72</v>
      </c>
      <c r="M17" s="20">
        <f t="shared" si="16"/>
        <v>4</v>
      </c>
      <c r="N17" s="17">
        <f t="shared" si="17"/>
        <v>4</v>
      </c>
      <c r="O17" s="176">
        <f>(P17+Q17+R17+S17)/36</f>
        <v>4</v>
      </c>
      <c r="P17" s="167">
        <v>26</v>
      </c>
      <c r="Q17" s="167">
        <f>J17-P17</f>
        <v>40</v>
      </c>
      <c r="R17" s="167">
        <f>K17</f>
        <v>6</v>
      </c>
      <c r="S17" s="167">
        <f>L17</f>
        <v>72</v>
      </c>
      <c r="U17" s="167"/>
      <c r="V17" s="167"/>
      <c r="W17" s="167"/>
      <c r="X17" s="167"/>
      <c r="Z17" s="167"/>
      <c r="AA17" s="167"/>
      <c r="AB17" s="167"/>
      <c r="AC17" s="167"/>
      <c r="AE17" s="167"/>
      <c r="AF17" s="167"/>
      <c r="AG17" s="167"/>
      <c r="AH17" s="167"/>
      <c r="AJ17" s="167"/>
      <c r="AK17" s="167"/>
      <c r="AL17" s="167"/>
      <c r="AM17" s="167"/>
      <c r="AO17" s="167"/>
      <c r="AP17" s="167"/>
      <c r="AQ17" s="167"/>
      <c r="AR17" s="167"/>
      <c r="AT17" s="167"/>
      <c r="AU17" s="167"/>
      <c r="AV17" s="167"/>
      <c r="AW17" s="167"/>
      <c r="AY17" s="167"/>
      <c r="AZ17" s="167"/>
      <c r="BA17" s="167"/>
      <c r="BB17" s="167"/>
    </row>
    <row r="18" spans="1:57" ht="13.5" customHeight="1" x14ac:dyDescent="0.2">
      <c r="A18" s="17" t="s">
        <v>173</v>
      </c>
      <c r="B18" s="18" t="s">
        <v>17</v>
      </c>
      <c r="C18" s="169">
        <v>7</v>
      </c>
      <c r="D18" s="169"/>
      <c r="E18" s="169"/>
      <c r="F18" s="169"/>
      <c r="G18" s="17">
        <v>4</v>
      </c>
      <c r="H18" s="19">
        <f>G18*27</f>
        <v>108</v>
      </c>
      <c r="I18" s="19">
        <f>G18*36</f>
        <v>144</v>
      </c>
      <c r="J18" s="166">
        <f t="shared" si="15"/>
        <v>66</v>
      </c>
      <c r="K18" s="17">
        <v>6</v>
      </c>
      <c r="L18" s="166">
        <f t="shared" si="20"/>
        <v>72</v>
      </c>
      <c r="M18" s="20">
        <f t="shared" si="16"/>
        <v>4</v>
      </c>
      <c r="N18" s="17">
        <f t="shared" si="17"/>
        <v>4</v>
      </c>
      <c r="P18" s="167"/>
      <c r="Q18" s="167"/>
      <c r="R18" s="167"/>
      <c r="S18" s="167"/>
      <c r="U18" s="167"/>
      <c r="V18" s="167"/>
      <c r="W18" s="167"/>
      <c r="X18" s="167"/>
      <c r="Z18" s="167"/>
      <c r="AA18" s="167"/>
      <c r="AB18" s="167"/>
      <c r="AC18" s="167"/>
      <c r="AE18" s="167"/>
      <c r="AF18" s="167"/>
      <c r="AG18" s="167"/>
      <c r="AH18" s="167"/>
      <c r="AJ18" s="167"/>
      <c r="AK18" s="167"/>
      <c r="AL18" s="167"/>
      <c r="AM18" s="167"/>
      <c r="AO18" s="167"/>
      <c r="AP18" s="167"/>
      <c r="AQ18" s="167"/>
      <c r="AR18" s="167"/>
      <c r="AS18" s="176">
        <f>(AT18+AU18+AV18+AW18)/36</f>
        <v>4</v>
      </c>
      <c r="AT18" s="167">
        <v>20</v>
      </c>
      <c r="AU18" s="166">
        <f>J18-AT18</f>
        <v>46</v>
      </c>
      <c r="AV18" s="167">
        <f>K18</f>
        <v>6</v>
      </c>
      <c r="AW18" s="166">
        <f>L18</f>
        <v>72</v>
      </c>
      <c r="AY18" s="167"/>
      <c r="AZ18" s="167"/>
      <c r="BA18" s="167"/>
      <c r="BB18" s="167"/>
    </row>
    <row r="19" spans="1:57" ht="13.5" customHeight="1" x14ac:dyDescent="0.2">
      <c r="A19" s="17" t="s">
        <v>174</v>
      </c>
      <c r="B19" s="18" t="s">
        <v>298</v>
      </c>
      <c r="C19" s="169">
        <v>3</v>
      </c>
      <c r="D19" s="169"/>
      <c r="E19" s="169"/>
      <c r="F19" s="169"/>
      <c r="G19" s="17">
        <v>6</v>
      </c>
      <c r="H19" s="19">
        <f t="shared" si="18"/>
        <v>162</v>
      </c>
      <c r="I19" s="19">
        <f t="shared" si="19"/>
        <v>216</v>
      </c>
      <c r="J19" s="166">
        <f t="shared" si="15"/>
        <v>102</v>
      </c>
      <c r="K19" s="17">
        <v>6</v>
      </c>
      <c r="L19" s="166">
        <f t="shared" si="20"/>
        <v>108</v>
      </c>
      <c r="M19" s="20">
        <f t="shared" si="16"/>
        <v>6</v>
      </c>
      <c r="N19" s="17">
        <f t="shared" si="17"/>
        <v>6</v>
      </c>
      <c r="P19" s="167"/>
      <c r="Q19" s="167"/>
      <c r="R19" s="167"/>
      <c r="S19" s="167"/>
      <c r="U19" s="167"/>
      <c r="V19" s="167"/>
      <c r="W19" s="167"/>
      <c r="X19" s="167"/>
      <c r="Y19" s="176">
        <f>(Z19+AA19+AB19+AC19)/36</f>
        <v>6</v>
      </c>
      <c r="Z19" s="167">
        <v>30</v>
      </c>
      <c r="AA19" s="167">
        <f>J19-Z19</f>
        <v>72</v>
      </c>
      <c r="AB19" s="167">
        <f>K19</f>
        <v>6</v>
      </c>
      <c r="AC19" s="167">
        <f>L19</f>
        <v>108</v>
      </c>
      <c r="AE19" s="167"/>
      <c r="AF19" s="167"/>
      <c r="AG19" s="167"/>
      <c r="AH19" s="167"/>
      <c r="AJ19" s="167"/>
      <c r="AK19" s="167"/>
      <c r="AL19" s="167"/>
      <c r="AM19" s="167"/>
      <c r="AO19" s="167"/>
      <c r="AP19" s="167"/>
      <c r="AQ19" s="167"/>
      <c r="AR19" s="167"/>
      <c r="AT19" s="167"/>
      <c r="AU19" s="167"/>
      <c r="AV19" s="167"/>
      <c r="AW19" s="167"/>
      <c r="AY19" s="167"/>
      <c r="AZ19" s="167"/>
      <c r="BA19" s="167"/>
      <c r="BB19" s="167"/>
    </row>
    <row r="20" spans="1:57" ht="13.5" customHeight="1" x14ac:dyDescent="0.2">
      <c r="A20" s="17" t="s">
        <v>175</v>
      </c>
      <c r="B20" s="18" t="s">
        <v>18</v>
      </c>
      <c r="C20" s="169"/>
      <c r="D20" s="169">
        <v>8</v>
      </c>
      <c r="E20" s="169"/>
      <c r="F20" s="169"/>
      <c r="G20" s="17">
        <v>2</v>
      </c>
      <c r="H20" s="19">
        <f>G20*27</f>
        <v>54</v>
      </c>
      <c r="I20" s="19">
        <f>G20*36</f>
        <v>72</v>
      </c>
      <c r="J20" s="166">
        <f t="shared" si="15"/>
        <v>34</v>
      </c>
      <c r="K20" s="17">
        <v>2</v>
      </c>
      <c r="L20" s="166">
        <f>I20/2</f>
        <v>36</v>
      </c>
      <c r="M20" s="20">
        <f>G20</f>
        <v>2</v>
      </c>
      <c r="N20" s="17">
        <f>(J20+L20+K20)/36</f>
        <v>2</v>
      </c>
      <c r="P20" s="167"/>
      <c r="Q20" s="167"/>
      <c r="R20" s="167"/>
      <c r="S20" s="167"/>
      <c r="U20" s="167"/>
      <c r="V20" s="167"/>
      <c r="W20" s="167"/>
      <c r="X20" s="167"/>
      <c r="Z20" s="167"/>
      <c r="AA20" s="167"/>
      <c r="AB20" s="167"/>
      <c r="AC20" s="167"/>
      <c r="AE20" s="167"/>
      <c r="AF20" s="166"/>
      <c r="AG20" s="167"/>
      <c r="AH20" s="166"/>
      <c r="AJ20" s="167"/>
      <c r="AK20" s="166"/>
      <c r="AL20" s="167"/>
      <c r="AM20" s="166"/>
      <c r="AO20" s="167"/>
      <c r="AP20" s="167"/>
      <c r="AQ20" s="167"/>
      <c r="AR20" s="167"/>
      <c r="AT20" s="167"/>
      <c r="AU20" s="167"/>
      <c r="AV20" s="167"/>
      <c r="AW20" s="167"/>
      <c r="AX20" s="176">
        <f>SUM(AY20:BB20)/36</f>
        <v>2</v>
      </c>
      <c r="AY20" s="167">
        <v>14</v>
      </c>
      <c r="AZ20" s="166">
        <f>J20-AY20</f>
        <v>20</v>
      </c>
      <c r="BA20" s="167">
        <f>K20</f>
        <v>2</v>
      </c>
      <c r="BB20" s="166">
        <f>L20</f>
        <v>36</v>
      </c>
    </row>
    <row r="21" spans="1:57" ht="13.5" customHeight="1" x14ac:dyDescent="0.2">
      <c r="A21" s="17" t="s">
        <v>176</v>
      </c>
      <c r="B21" s="18" t="s">
        <v>8</v>
      </c>
      <c r="C21" s="169">
        <v>1</v>
      </c>
      <c r="D21" s="169"/>
      <c r="E21" s="169"/>
      <c r="F21" s="169"/>
      <c r="G21" s="17">
        <v>3</v>
      </c>
      <c r="H21" s="19">
        <f>G21*27</f>
        <v>81</v>
      </c>
      <c r="I21" s="19">
        <f>G21*36</f>
        <v>108</v>
      </c>
      <c r="J21" s="166">
        <f t="shared" si="15"/>
        <v>48</v>
      </c>
      <c r="K21" s="17">
        <v>6</v>
      </c>
      <c r="L21" s="166">
        <f t="shared" si="20"/>
        <v>54</v>
      </c>
      <c r="M21" s="20">
        <f t="shared" si="16"/>
        <v>3</v>
      </c>
      <c r="N21" s="17">
        <f t="shared" si="17"/>
        <v>3</v>
      </c>
      <c r="O21" s="176">
        <f>(P21+Q21+R21+S21)/36</f>
        <v>3</v>
      </c>
      <c r="P21" s="167">
        <v>18</v>
      </c>
      <c r="Q21" s="167">
        <f>J21-P21</f>
        <v>30</v>
      </c>
      <c r="R21" s="167">
        <f>K21</f>
        <v>6</v>
      </c>
      <c r="S21" s="167">
        <f>L21</f>
        <v>54</v>
      </c>
      <c r="U21" s="167"/>
      <c r="V21" s="167"/>
      <c r="W21" s="167"/>
      <c r="X21" s="167"/>
      <c r="Z21" s="167"/>
      <c r="AA21" s="167"/>
      <c r="AB21" s="167"/>
      <c r="AC21" s="167"/>
      <c r="AE21" s="167"/>
      <c r="AF21" s="167"/>
      <c r="AG21" s="167"/>
      <c r="AH21" s="167"/>
      <c r="AJ21" s="167"/>
      <c r="AK21" s="167"/>
      <c r="AL21" s="167"/>
      <c r="AM21" s="167"/>
      <c r="AO21" s="167"/>
      <c r="AP21" s="167"/>
      <c r="AQ21" s="167"/>
      <c r="AR21" s="167"/>
      <c r="AT21" s="167"/>
      <c r="AU21" s="167"/>
      <c r="AV21" s="167"/>
      <c r="AW21" s="167"/>
      <c r="AY21" s="167"/>
      <c r="AZ21" s="167"/>
      <c r="BA21" s="167"/>
      <c r="BB21" s="167"/>
    </row>
    <row r="22" spans="1:57" ht="24" customHeight="1" x14ac:dyDescent="0.2">
      <c r="A22" s="17" t="s">
        <v>177</v>
      </c>
      <c r="B22" s="18" t="s">
        <v>258</v>
      </c>
      <c r="C22" s="169">
        <v>5</v>
      </c>
      <c r="D22" s="169"/>
      <c r="E22" s="169"/>
      <c r="F22" s="169"/>
      <c r="G22" s="17">
        <v>4</v>
      </c>
      <c r="H22" s="19">
        <f>G22*27</f>
        <v>108</v>
      </c>
      <c r="I22" s="19">
        <f>G22*36</f>
        <v>144</v>
      </c>
      <c r="J22" s="166">
        <f t="shared" si="15"/>
        <v>66</v>
      </c>
      <c r="K22" s="17">
        <v>6</v>
      </c>
      <c r="L22" s="166">
        <f t="shared" si="20"/>
        <v>72</v>
      </c>
      <c r="M22" s="20">
        <f t="shared" si="16"/>
        <v>4</v>
      </c>
      <c r="N22" s="17">
        <f t="shared" si="17"/>
        <v>4</v>
      </c>
      <c r="P22" s="167"/>
      <c r="Q22" s="167"/>
      <c r="R22" s="167"/>
      <c r="S22" s="167"/>
      <c r="U22" s="167"/>
      <c r="V22" s="167"/>
      <c r="W22" s="167"/>
      <c r="X22" s="167"/>
      <c r="Z22" s="167"/>
      <c r="AA22" s="167"/>
      <c r="AB22" s="167"/>
      <c r="AC22" s="167"/>
      <c r="AE22" s="167"/>
      <c r="AF22" s="167"/>
      <c r="AG22" s="167"/>
      <c r="AH22" s="167"/>
      <c r="AI22" s="176">
        <f>(AJ22+AK22+AL22+AM22)/36</f>
        <v>4</v>
      </c>
      <c r="AJ22" s="167">
        <v>20</v>
      </c>
      <c r="AK22" s="167">
        <f>J22-AJ22</f>
        <v>46</v>
      </c>
      <c r="AL22" s="167">
        <f>K22</f>
        <v>6</v>
      </c>
      <c r="AM22" s="167">
        <f>L22</f>
        <v>72</v>
      </c>
      <c r="AO22" s="167"/>
      <c r="AP22" s="167"/>
      <c r="AQ22" s="167"/>
      <c r="AR22" s="167"/>
      <c r="AT22" s="167"/>
      <c r="AU22" s="167"/>
      <c r="AV22" s="167"/>
      <c r="AW22" s="167"/>
      <c r="AY22" s="167"/>
      <c r="AZ22" s="167"/>
      <c r="BA22" s="167"/>
      <c r="BB22" s="167"/>
    </row>
    <row r="23" spans="1:57" ht="24" customHeight="1" x14ac:dyDescent="0.2">
      <c r="A23" s="17" t="s">
        <v>178</v>
      </c>
      <c r="B23" s="18" t="s">
        <v>297</v>
      </c>
      <c r="C23" s="169">
        <v>2</v>
      </c>
      <c r="D23" s="169"/>
      <c r="E23" s="169"/>
      <c r="F23" s="169">
        <v>2</v>
      </c>
      <c r="G23" s="17">
        <v>4</v>
      </c>
      <c r="H23" s="19">
        <f t="shared" si="18"/>
        <v>108</v>
      </c>
      <c r="I23" s="19">
        <f t="shared" si="19"/>
        <v>144</v>
      </c>
      <c r="J23" s="166">
        <f t="shared" si="15"/>
        <v>66</v>
      </c>
      <c r="K23" s="17">
        <v>6</v>
      </c>
      <c r="L23" s="166">
        <f t="shared" si="20"/>
        <v>72</v>
      </c>
      <c r="M23" s="20">
        <f t="shared" si="16"/>
        <v>4</v>
      </c>
      <c r="N23" s="17">
        <f t="shared" si="17"/>
        <v>4</v>
      </c>
      <c r="P23" s="167"/>
      <c r="Q23" s="167"/>
      <c r="R23" s="167"/>
      <c r="S23" s="167"/>
      <c r="T23" s="176">
        <f>(U23+V23+W23+X23)/36</f>
        <v>4</v>
      </c>
      <c r="U23" s="167">
        <v>20</v>
      </c>
      <c r="V23" s="167">
        <f>J23-U23</f>
        <v>46</v>
      </c>
      <c r="W23" s="167">
        <f>K23</f>
        <v>6</v>
      </c>
      <c r="X23" s="167">
        <f>L23</f>
        <v>72</v>
      </c>
      <c r="Z23" s="167"/>
      <c r="AA23" s="167"/>
      <c r="AB23" s="167"/>
      <c r="AC23" s="167"/>
      <c r="AE23" s="167"/>
      <c r="AF23" s="167"/>
      <c r="AG23" s="167"/>
      <c r="AH23" s="167"/>
      <c r="AJ23" s="167"/>
      <c r="AK23" s="167"/>
      <c r="AL23" s="167"/>
      <c r="AM23" s="167"/>
      <c r="AO23" s="167"/>
      <c r="AP23" s="167"/>
      <c r="AQ23" s="167"/>
      <c r="AR23" s="167"/>
      <c r="AT23" s="167"/>
      <c r="AU23" s="167"/>
      <c r="AV23" s="167"/>
      <c r="AW23" s="167"/>
      <c r="AY23" s="167"/>
      <c r="AZ23" s="167"/>
      <c r="BA23" s="167"/>
      <c r="BB23" s="167"/>
    </row>
    <row r="24" spans="1:57" ht="13.5" customHeight="1" x14ac:dyDescent="0.2">
      <c r="A24" s="17" t="s">
        <v>179</v>
      </c>
      <c r="B24" s="18" t="s">
        <v>238</v>
      </c>
      <c r="C24" s="169"/>
      <c r="D24" s="169"/>
      <c r="E24" s="169">
        <v>3</v>
      </c>
      <c r="F24" s="169"/>
      <c r="G24" s="17">
        <v>3</v>
      </c>
      <c r="H24" s="19">
        <f t="shared" si="18"/>
        <v>81</v>
      </c>
      <c r="I24" s="19">
        <f t="shared" si="19"/>
        <v>108</v>
      </c>
      <c r="J24" s="166">
        <f t="shared" si="15"/>
        <v>50</v>
      </c>
      <c r="K24" s="17">
        <v>4</v>
      </c>
      <c r="L24" s="166">
        <f t="shared" si="20"/>
        <v>54</v>
      </c>
      <c r="M24" s="20">
        <f t="shared" si="16"/>
        <v>3</v>
      </c>
      <c r="N24" s="17">
        <f t="shared" si="17"/>
        <v>3</v>
      </c>
      <c r="P24" s="167"/>
      <c r="Q24" s="167"/>
      <c r="R24" s="167"/>
      <c r="S24" s="167"/>
      <c r="U24" s="167"/>
      <c r="V24" s="167"/>
      <c r="W24" s="167"/>
      <c r="X24" s="167"/>
      <c r="Y24" s="176">
        <f>(Z24+AA24+AB24+AC24)/36</f>
        <v>3</v>
      </c>
      <c r="Z24" s="167">
        <v>20</v>
      </c>
      <c r="AA24" s="166">
        <f>J24-Z24</f>
        <v>30</v>
      </c>
      <c r="AB24" s="167">
        <f>K24</f>
        <v>4</v>
      </c>
      <c r="AC24" s="166">
        <f>L24</f>
        <v>54</v>
      </c>
      <c r="AE24" s="167"/>
      <c r="AF24" s="167"/>
      <c r="AG24" s="167"/>
      <c r="AH24" s="167"/>
      <c r="AJ24" s="167"/>
      <c r="AK24" s="167"/>
      <c r="AL24" s="167"/>
      <c r="AM24" s="167"/>
      <c r="AO24" s="167"/>
      <c r="AP24" s="167"/>
      <c r="AQ24" s="167"/>
      <c r="AR24" s="167"/>
      <c r="AT24" s="167"/>
      <c r="AU24" s="167"/>
      <c r="AV24" s="167"/>
      <c r="AW24" s="167"/>
      <c r="AY24" s="167"/>
      <c r="AZ24" s="167"/>
      <c r="BA24" s="167"/>
      <c r="BB24" s="167"/>
    </row>
    <row r="25" spans="1:57" ht="13.5" customHeight="1" x14ac:dyDescent="0.2">
      <c r="A25" s="17" t="s">
        <v>180</v>
      </c>
      <c r="B25" s="18" t="s">
        <v>327</v>
      </c>
      <c r="C25" s="169"/>
      <c r="D25" s="169"/>
      <c r="E25" s="169">
        <v>1</v>
      </c>
      <c r="F25" s="169"/>
      <c r="G25" s="17">
        <v>2</v>
      </c>
      <c r="H25" s="19">
        <f t="shared" si="18"/>
        <v>54</v>
      </c>
      <c r="I25" s="19">
        <f t="shared" si="19"/>
        <v>72</v>
      </c>
      <c r="J25" s="166">
        <f t="shared" si="15"/>
        <v>32</v>
      </c>
      <c r="K25" s="17">
        <v>4</v>
      </c>
      <c r="L25" s="166">
        <f t="shared" si="20"/>
        <v>36</v>
      </c>
      <c r="M25" s="20">
        <f t="shared" si="16"/>
        <v>2</v>
      </c>
      <c r="N25" s="17">
        <f t="shared" si="17"/>
        <v>2</v>
      </c>
      <c r="O25" s="176">
        <f>(P25+Q25+R25+S25)/36</f>
        <v>2</v>
      </c>
      <c r="P25" s="167">
        <v>14</v>
      </c>
      <c r="Q25" s="167">
        <f>J25-P25</f>
        <v>18</v>
      </c>
      <c r="R25" s="167">
        <f>K25</f>
        <v>4</v>
      </c>
      <c r="S25" s="167">
        <f>L25</f>
        <v>36</v>
      </c>
      <c r="U25" s="167"/>
      <c r="V25" s="167"/>
      <c r="W25" s="167"/>
      <c r="X25" s="167"/>
      <c r="Z25" s="167"/>
      <c r="AA25" s="167"/>
      <c r="AB25" s="167"/>
      <c r="AC25" s="167"/>
      <c r="AE25" s="167"/>
      <c r="AF25" s="167"/>
      <c r="AG25" s="167"/>
      <c r="AH25" s="167"/>
      <c r="AJ25" s="167"/>
      <c r="AK25" s="167"/>
      <c r="AL25" s="167"/>
      <c r="AM25" s="167"/>
      <c r="AO25" s="167"/>
      <c r="AP25" s="167"/>
      <c r="AQ25" s="167"/>
      <c r="AR25" s="167"/>
      <c r="AT25" s="167"/>
      <c r="AU25" s="167"/>
      <c r="AV25" s="167"/>
      <c r="AW25" s="167"/>
      <c r="AY25" s="167"/>
      <c r="AZ25" s="167"/>
      <c r="BA25" s="167"/>
      <c r="BB25" s="167"/>
      <c r="BE25" s="173"/>
    </row>
    <row r="26" spans="1:57" ht="13.5" customHeight="1" x14ac:dyDescent="0.2">
      <c r="A26" s="17" t="s">
        <v>181</v>
      </c>
      <c r="B26" s="26" t="s">
        <v>253</v>
      </c>
      <c r="C26" s="169"/>
      <c r="D26" s="169"/>
      <c r="E26" s="169">
        <v>3</v>
      </c>
      <c r="F26" s="169"/>
      <c r="G26" s="17">
        <v>3</v>
      </c>
      <c r="H26" s="17">
        <f t="shared" si="18"/>
        <v>81</v>
      </c>
      <c r="I26" s="22">
        <f t="shared" si="19"/>
        <v>108</v>
      </c>
      <c r="J26" s="166">
        <f t="shared" si="15"/>
        <v>50</v>
      </c>
      <c r="K26" s="17">
        <v>4</v>
      </c>
      <c r="L26" s="166">
        <f t="shared" si="20"/>
        <v>54</v>
      </c>
      <c r="M26" s="20">
        <f t="shared" si="16"/>
        <v>3</v>
      </c>
      <c r="N26" s="17">
        <f t="shared" si="17"/>
        <v>3</v>
      </c>
      <c r="P26" s="167"/>
      <c r="Q26" s="167"/>
      <c r="R26" s="167"/>
      <c r="S26" s="167"/>
      <c r="U26" s="167"/>
      <c r="V26" s="167"/>
      <c r="W26" s="167"/>
      <c r="X26" s="167"/>
      <c r="Y26" s="176">
        <f>(Z26+AA26+AB26+AC26)/36</f>
        <v>3</v>
      </c>
      <c r="Z26" s="167">
        <v>20</v>
      </c>
      <c r="AA26" s="167">
        <f>J26-Z26</f>
        <v>30</v>
      </c>
      <c r="AB26" s="167">
        <f>K26</f>
        <v>4</v>
      </c>
      <c r="AC26" s="167">
        <f>L26</f>
        <v>54</v>
      </c>
      <c r="AE26" s="167"/>
      <c r="AF26" s="167"/>
      <c r="AG26" s="167"/>
      <c r="AH26" s="167"/>
      <c r="AJ26" s="167"/>
      <c r="AK26" s="167"/>
      <c r="AL26" s="167"/>
      <c r="AM26" s="167"/>
      <c r="AO26" s="167"/>
      <c r="AP26" s="166"/>
      <c r="AQ26" s="167"/>
      <c r="AR26" s="166"/>
      <c r="AT26" s="167"/>
      <c r="AU26" s="167"/>
      <c r="AV26" s="167"/>
      <c r="AW26" s="167"/>
      <c r="AY26" s="167"/>
      <c r="AZ26" s="167"/>
      <c r="BA26" s="167"/>
      <c r="BB26" s="167"/>
    </row>
    <row r="27" spans="1:57" ht="13.5" customHeight="1" x14ac:dyDescent="0.2">
      <c r="A27" s="17" t="s">
        <v>182</v>
      </c>
      <c r="B27" s="18" t="s">
        <v>9</v>
      </c>
      <c r="C27" s="169"/>
      <c r="D27" s="169"/>
      <c r="E27" s="169">
        <v>7</v>
      </c>
      <c r="F27" s="169"/>
      <c r="G27" s="17">
        <v>3</v>
      </c>
      <c r="H27" s="17">
        <f t="shared" si="18"/>
        <v>81</v>
      </c>
      <c r="I27" s="19">
        <f t="shared" si="19"/>
        <v>108</v>
      </c>
      <c r="J27" s="166">
        <f t="shared" si="15"/>
        <v>50</v>
      </c>
      <c r="K27" s="17">
        <v>4</v>
      </c>
      <c r="L27" s="166">
        <f t="shared" si="20"/>
        <v>54</v>
      </c>
      <c r="M27" s="20">
        <f t="shared" si="16"/>
        <v>3</v>
      </c>
      <c r="N27" s="17">
        <f t="shared" si="17"/>
        <v>3</v>
      </c>
      <c r="P27" s="167"/>
      <c r="Q27" s="167"/>
      <c r="R27" s="167"/>
      <c r="S27" s="167"/>
      <c r="U27" s="167"/>
      <c r="V27" s="167"/>
      <c r="W27" s="167"/>
      <c r="X27" s="167"/>
      <c r="Z27" s="167"/>
      <c r="AA27" s="167"/>
      <c r="AB27" s="167"/>
      <c r="AC27" s="167"/>
      <c r="AE27" s="167"/>
      <c r="AF27" s="167"/>
      <c r="AG27" s="167"/>
      <c r="AH27" s="167"/>
      <c r="AJ27" s="167"/>
      <c r="AK27" s="167"/>
      <c r="AL27" s="167"/>
      <c r="AM27" s="167"/>
      <c r="AO27" s="167"/>
      <c r="AP27" s="167"/>
      <c r="AQ27" s="167"/>
      <c r="AR27" s="167"/>
      <c r="AS27" s="176">
        <f>(AT27+AU27+AV27+AW27)/36</f>
        <v>3</v>
      </c>
      <c r="AT27" s="167">
        <v>20</v>
      </c>
      <c r="AU27" s="166">
        <f>J27-AT27</f>
        <v>30</v>
      </c>
      <c r="AV27" s="167">
        <f>K27</f>
        <v>4</v>
      </c>
      <c r="AW27" s="166">
        <f>L27</f>
        <v>54</v>
      </c>
      <c r="AY27" s="167"/>
      <c r="AZ27" s="167"/>
      <c r="BA27" s="167"/>
      <c r="BB27" s="167"/>
    </row>
    <row r="28" spans="1:57" ht="13.5" customHeight="1" x14ac:dyDescent="0.2">
      <c r="A28" s="17" t="s">
        <v>183</v>
      </c>
      <c r="B28" s="18" t="s">
        <v>11</v>
      </c>
      <c r="C28" s="169">
        <v>1</v>
      </c>
      <c r="D28" s="169"/>
      <c r="E28" s="169"/>
      <c r="F28" s="169"/>
      <c r="G28" s="17">
        <v>4</v>
      </c>
      <c r="H28" s="19">
        <f t="shared" si="18"/>
        <v>108</v>
      </c>
      <c r="I28" s="19">
        <f t="shared" si="19"/>
        <v>144</v>
      </c>
      <c r="J28" s="166">
        <f t="shared" si="15"/>
        <v>66</v>
      </c>
      <c r="K28" s="17">
        <v>6</v>
      </c>
      <c r="L28" s="166">
        <f t="shared" si="20"/>
        <v>72</v>
      </c>
      <c r="M28" s="20">
        <f t="shared" si="16"/>
        <v>4</v>
      </c>
      <c r="N28" s="17">
        <f t="shared" si="17"/>
        <v>4</v>
      </c>
      <c r="O28" s="176">
        <f>(P28+Q28+R28+S28)/36</f>
        <v>4</v>
      </c>
      <c r="P28" s="167">
        <v>26</v>
      </c>
      <c r="Q28" s="167">
        <f>J28-P28</f>
        <v>40</v>
      </c>
      <c r="R28" s="167">
        <f>K28</f>
        <v>6</v>
      </c>
      <c r="S28" s="167">
        <f>L28</f>
        <v>72</v>
      </c>
      <c r="U28" s="167"/>
      <c r="V28" s="167"/>
      <c r="W28" s="167"/>
      <c r="X28" s="167"/>
      <c r="Z28" s="167"/>
      <c r="AA28" s="167"/>
      <c r="AB28" s="167"/>
      <c r="AC28" s="167"/>
      <c r="AE28" s="167"/>
      <c r="AF28" s="167"/>
      <c r="AG28" s="167"/>
      <c r="AH28" s="167"/>
      <c r="AJ28" s="167"/>
      <c r="AK28" s="167"/>
      <c r="AL28" s="167"/>
      <c r="AM28" s="167"/>
      <c r="AO28" s="167"/>
      <c r="AP28" s="167"/>
      <c r="AQ28" s="167"/>
      <c r="AR28" s="167"/>
      <c r="AT28" s="167"/>
      <c r="AU28" s="167"/>
      <c r="AV28" s="167"/>
      <c r="AW28" s="167"/>
      <c r="AY28" s="167"/>
      <c r="AZ28" s="167"/>
      <c r="BA28" s="167"/>
      <c r="BB28" s="167"/>
    </row>
    <row r="29" spans="1:57" ht="13.5" customHeight="1" x14ac:dyDescent="0.2">
      <c r="A29" s="17" t="s">
        <v>184</v>
      </c>
      <c r="B29" s="18" t="s">
        <v>271</v>
      </c>
      <c r="C29" s="169"/>
      <c r="D29" s="169">
        <v>3</v>
      </c>
      <c r="E29" s="169"/>
      <c r="F29" s="169"/>
      <c r="G29" s="17">
        <v>2</v>
      </c>
      <c r="H29" s="19">
        <f>G29*27</f>
        <v>54</v>
      </c>
      <c r="I29" s="19">
        <f>G29*36</f>
        <v>72</v>
      </c>
      <c r="J29" s="166">
        <f t="shared" si="15"/>
        <v>34</v>
      </c>
      <c r="K29" s="17">
        <v>2</v>
      </c>
      <c r="L29" s="166">
        <f>I29/2</f>
        <v>36</v>
      </c>
      <c r="M29" s="20">
        <f>G29</f>
        <v>2</v>
      </c>
      <c r="N29" s="17">
        <f>(J29+L29+K29)/36</f>
        <v>2</v>
      </c>
      <c r="P29" s="167"/>
      <c r="Q29" s="167"/>
      <c r="R29" s="167"/>
      <c r="S29" s="167"/>
      <c r="U29" s="167"/>
      <c r="V29" s="167"/>
      <c r="W29" s="167"/>
      <c r="X29" s="167"/>
      <c r="Y29" s="176">
        <f>(Z29+AA29+AB29+AC29)/36</f>
        <v>2</v>
      </c>
      <c r="Z29" s="167">
        <v>14</v>
      </c>
      <c r="AA29" s="166">
        <f>J29-Z29</f>
        <v>20</v>
      </c>
      <c r="AB29" s="167">
        <f>K29</f>
        <v>2</v>
      </c>
      <c r="AC29" s="166">
        <f>L29</f>
        <v>36</v>
      </c>
      <c r="AE29" s="167"/>
      <c r="AF29" s="167"/>
      <c r="AG29" s="167"/>
      <c r="AH29" s="167"/>
      <c r="AJ29" s="167"/>
      <c r="AK29" s="167"/>
      <c r="AL29" s="167"/>
      <c r="AM29" s="167"/>
      <c r="AO29" s="167"/>
      <c r="AP29" s="167"/>
      <c r="AQ29" s="167"/>
      <c r="AR29" s="167"/>
      <c r="AT29" s="167"/>
      <c r="AU29" s="167"/>
      <c r="AV29" s="167"/>
      <c r="AW29" s="167"/>
      <c r="AY29" s="167"/>
      <c r="AZ29" s="167"/>
      <c r="BA29" s="167"/>
      <c r="BB29" s="167"/>
    </row>
    <row r="30" spans="1:57" ht="13.5" customHeight="1" x14ac:dyDescent="0.2">
      <c r="A30" s="17" t="s">
        <v>185</v>
      </c>
      <c r="B30" s="100" t="s">
        <v>14</v>
      </c>
      <c r="C30" s="169">
        <v>6</v>
      </c>
      <c r="D30" s="169"/>
      <c r="E30" s="157"/>
      <c r="F30" s="169">
        <v>6</v>
      </c>
      <c r="G30" s="17">
        <v>5</v>
      </c>
      <c r="H30" s="19">
        <f>G30*27</f>
        <v>135</v>
      </c>
      <c r="I30" s="19">
        <f>G30*36</f>
        <v>180</v>
      </c>
      <c r="J30" s="166">
        <f t="shared" si="15"/>
        <v>84</v>
      </c>
      <c r="K30" s="17">
        <v>6</v>
      </c>
      <c r="L30" s="166">
        <f>I30/2</f>
        <v>90</v>
      </c>
      <c r="M30" s="20">
        <f>G30</f>
        <v>5</v>
      </c>
      <c r="N30" s="17">
        <f>(J30+L30+K30)/36</f>
        <v>5</v>
      </c>
      <c r="P30" s="167"/>
      <c r="Q30" s="167"/>
      <c r="R30" s="167"/>
      <c r="S30" s="167"/>
      <c r="U30" s="167"/>
      <c r="V30" s="167"/>
      <c r="W30" s="167"/>
      <c r="X30" s="167"/>
      <c r="Z30" s="167"/>
      <c r="AA30" s="167"/>
      <c r="AB30" s="167"/>
      <c r="AC30" s="167"/>
      <c r="AE30" s="167"/>
      <c r="AF30" s="167"/>
      <c r="AG30" s="167"/>
      <c r="AH30" s="167"/>
      <c r="AJ30" s="167"/>
      <c r="AK30" s="167"/>
      <c r="AL30" s="167"/>
      <c r="AM30" s="167"/>
      <c r="AN30" s="176">
        <f>(AO30+AP30+AQ30+AR30)/36</f>
        <v>5</v>
      </c>
      <c r="AO30" s="167">
        <v>30</v>
      </c>
      <c r="AP30" s="166">
        <f>J30-AO30</f>
        <v>54</v>
      </c>
      <c r="AQ30" s="167">
        <f>K30</f>
        <v>6</v>
      </c>
      <c r="AR30" s="166">
        <f>L30</f>
        <v>90</v>
      </c>
      <c r="AT30" s="167"/>
      <c r="AU30" s="167"/>
      <c r="AV30" s="167"/>
      <c r="AW30" s="167"/>
      <c r="AY30" s="167"/>
      <c r="AZ30" s="167"/>
      <c r="BA30" s="167"/>
      <c r="BB30" s="167"/>
    </row>
    <row r="31" spans="1:57" ht="13.5" customHeight="1" x14ac:dyDescent="0.2">
      <c r="A31" s="17" t="s">
        <v>186</v>
      </c>
      <c r="B31" s="18" t="s">
        <v>257</v>
      </c>
      <c r="C31" s="169">
        <v>4</v>
      </c>
      <c r="D31" s="169"/>
      <c r="E31" s="169"/>
      <c r="F31" s="169"/>
      <c r="G31" s="17">
        <v>3</v>
      </c>
      <c r="H31" s="19">
        <f>G31*27</f>
        <v>81</v>
      </c>
      <c r="I31" s="19">
        <f>G31*36</f>
        <v>108</v>
      </c>
      <c r="J31" s="166">
        <f t="shared" si="15"/>
        <v>48</v>
      </c>
      <c r="K31" s="17">
        <v>6</v>
      </c>
      <c r="L31" s="166">
        <f t="shared" si="20"/>
        <v>54</v>
      </c>
      <c r="M31" s="20">
        <f t="shared" si="16"/>
        <v>3</v>
      </c>
      <c r="N31" s="17">
        <f t="shared" si="17"/>
        <v>3</v>
      </c>
      <c r="P31" s="167"/>
      <c r="Q31" s="167"/>
      <c r="R31" s="167"/>
      <c r="S31" s="167"/>
      <c r="U31" s="167"/>
      <c r="V31" s="167"/>
      <c r="W31" s="167"/>
      <c r="X31" s="167"/>
      <c r="Z31" s="167"/>
      <c r="AA31" s="167"/>
      <c r="AB31" s="167"/>
      <c r="AC31" s="167"/>
      <c r="AD31" s="176">
        <f>(AE31+AF31+AG31+AH31)/36</f>
        <v>3</v>
      </c>
      <c r="AE31" s="167">
        <v>20</v>
      </c>
      <c r="AF31" s="167">
        <f>J31-AE31</f>
        <v>28</v>
      </c>
      <c r="AG31" s="167">
        <f>K31</f>
        <v>6</v>
      </c>
      <c r="AH31" s="167">
        <f>L31</f>
        <v>54</v>
      </c>
      <c r="AJ31" s="167"/>
      <c r="AK31" s="167"/>
      <c r="AL31" s="167"/>
      <c r="AM31" s="167"/>
      <c r="AO31" s="167"/>
      <c r="AP31" s="167"/>
      <c r="AQ31" s="167"/>
      <c r="AR31" s="167"/>
      <c r="AT31" s="167"/>
      <c r="AU31" s="167"/>
      <c r="AV31" s="167"/>
      <c r="AW31" s="167"/>
      <c r="AY31" s="167"/>
      <c r="AZ31" s="167"/>
      <c r="BA31" s="167"/>
      <c r="BB31" s="167"/>
    </row>
    <row r="32" spans="1:57" ht="24" customHeight="1" x14ac:dyDescent="0.2">
      <c r="A32" s="17" t="s">
        <v>272</v>
      </c>
      <c r="B32" s="18" t="s">
        <v>16</v>
      </c>
      <c r="C32" s="169">
        <v>4</v>
      </c>
      <c r="D32" s="169"/>
      <c r="E32" s="169"/>
      <c r="F32" s="169"/>
      <c r="G32" s="17">
        <v>5</v>
      </c>
      <c r="H32" s="19">
        <f>G32*27</f>
        <v>135</v>
      </c>
      <c r="I32" s="19">
        <f>G32*36</f>
        <v>180</v>
      </c>
      <c r="J32" s="166">
        <f>I32/2-K32</f>
        <v>84</v>
      </c>
      <c r="K32" s="17">
        <v>6</v>
      </c>
      <c r="L32" s="166">
        <f>I32/2</f>
        <v>90</v>
      </c>
      <c r="M32" s="20">
        <f>G32</f>
        <v>5</v>
      </c>
      <c r="N32" s="17">
        <f>(J32+L32+K32)/36</f>
        <v>5</v>
      </c>
      <c r="P32" s="167"/>
      <c r="Q32" s="167"/>
      <c r="R32" s="167"/>
      <c r="S32" s="167"/>
      <c r="U32" s="167"/>
      <c r="V32" s="167"/>
      <c r="W32" s="167"/>
      <c r="X32" s="167"/>
      <c r="Z32" s="167"/>
      <c r="AA32" s="167"/>
      <c r="AB32" s="167"/>
      <c r="AC32" s="167"/>
      <c r="AD32" s="176">
        <f>(AE32+AF32+AG32+AH32)/36</f>
        <v>5</v>
      </c>
      <c r="AE32" s="167">
        <v>20</v>
      </c>
      <c r="AF32" s="167">
        <f>J32-AE32</f>
        <v>64</v>
      </c>
      <c r="AG32" s="167">
        <f>K32</f>
        <v>6</v>
      </c>
      <c r="AH32" s="167">
        <f>L32</f>
        <v>90</v>
      </c>
      <c r="AJ32" s="167"/>
      <c r="AK32" s="167"/>
      <c r="AL32" s="167"/>
      <c r="AM32" s="167"/>
      <c r="AO32" s="167"/>
      <c r="AP32" s="167"/>
      <c r="AQ32" s="167"/>
      <c r="AR32" s="167"/>
      <c r="AT32" s="167"/>
      <c r="AU32" s="167"/>
      <c r="AV32" s="167"/>
      <c r="AW32" s="167"/>
      <c r="AY32" s="167"/>
      <c r="AZ32" s="167"/>
      <c r="BA32" s="167"/>
      <c r="BB32" s="167"/>
    </row>
    <row r="33" spans="1:59" s="156" customFormat="1" ht="24" x14ac:dyDescent="0.25">
      <c r="A33" s="121" t="s">
        <v>358</v>
      </c>
      <c r="B33" s="151" t="s">
        <v>329</v>
      </c>
      <c r="C33" s="107"/>
      <c r="D33" s="107"/>
      <c r="E33" s="107"/>
      <c r="F33" s="108"/>
      <c r="G33" s="122">
        <f>G34+G56</f>
        <v>123</v>
      </c>
      <c r="H33" s="122">
        <f t="shared" ref="H33:N33" si="21">H34+H56</f>
        <v>3321</v>
      </c>
      <c r="I33" s="122">
        <f t="shared" si="21"/>
        <v>4428</v>
      </c>
      <c r="J33" s="122">
        <f t="shared" si="21"/>
        <v>2058</v>
      </c>
      <c r="K33" s="122">
        <f t="shared" si="21"/>
        <v>156</v>
      </c>
      <c r="L33" s="122">
        <f t="shared" si="21"/>
        <v>2214</v>
      </c>
      <c r="M33" s="122">
        <f t="shared" si="21"/>
        <v>123</v>
      </c>
      <c r="N33" s="122">
        <f t="shared" si="21"/>
        <v>123</v>
      </c>
      <c r="O33" s="122">
        <f t="shared" ref="O33:BB33" si="22">O34+O56</f>
        <v>6</v>
      </c>
      <c r="P33" s="122">
        <f t="shared" si="22"/>
        <v>32</v>
      </c>
      <c r="Q33" s="122">
        <f t="shared" si="22"/>
        <v>68</v>
      </c>
      <c r="R33" s="122">
        <f t="shared" si="22"/>
        <v>8</v>
      </c>
      <c r="S33" s="122">
        <f t="shared" si="22"/>
        <v>108</v>
      </c>
      <c r="T33" s="122">
        <f t="shared" si="22"/>
        <v>22</v>
      </c>
      <c r="U33" s="122">
        <f t="shared" si="22"/>
        <v>120</v>
      </c>
      <c r="V33" s="122">
        <f t="shared" si="22"/>
        <v>248</v>
      </c>
      <c r="W33" s="122">
        <f t="shared" si="22"/>
        <v>28</v>
      </c>
      <c r="X33" s="122">
        <f t="shared" si="22"/>
        <v>396</v>
      </c>
      <c r="Y33" s="122">
        <f t="shared" si="22"/>
        <v>16</v>
      </c>
      <c r="Z33" s="122">
        <f t="shared" si="22"/>
        <v>84</v>
      </c>
      <c r="AA33" s="122">
        <f t="shared" si="22"/>
        <v>184</v>
      </c>
      <c r="AB33" s="122">
        <f t="shared" si="22"/>
        <v>20</v>
      </c>
      <c r="AC33" s="122">
        <f t="shared" si="22"/>
        <v>288</v>
      </c>
      <c r="AD33" s="122">
        <f t="shared" si="22"/>
        <v>12</v>
      </c>
      <c r="AE33" s="122">
        <f t="shared" si="22"/>
        <v>70</v>
      </c>
      <c r="AF33" s="122">
        <f t="shared" si="22"/>
        <v>132</v>
      </c>
      <c r="AG33" s="122">
        <f t="shared" si="22"/>
        <v>14</v>
      </c>
      <c r="AH33" s="122">
        <f t="shared" si="22"/>
        <v>216</v>
      </c>
      <c r="AI33" s="122">
        <f t="shared" si="22"/>
        <v>26</v>
      </c>
      <c r="AJ33" s="122">
        <f t="shared" si="22"/>
        <v>150</v>
      </c>
      <c r="AK33" s="122">
        <f t="shared" si="22"/>
        <v>284</v>
      </c>
      <c r="AL33" s="122">
        <f t="shared" si="22"/>
        <v>34</v>
      </c>
      <c r="AM33" s="122">
        <f t="shared" si="22"/>
        <v>468</v>
      </c>
      <c r="AN33" s="122">
        <f t="shared" si="22"/>
        <v>13</v>
      </c>
      <c r="AO33" s="122">
        <f t="shared" si="22"/>
        <v>80</v>
      </c>
      <c r="AP33" s="122">
        <f t="shared" si="22"/>
        <v>138</v>
      </c>
      <c r="AQ33" s="122">
        <f t="shared" si="22"/>
        <v>16</v>
      </c>
      <c r="AR33" s="122">
        <f t="shared" si="22"/>
        <v>234</v>
      </c>
      <c r="AS33" s="122">
        <f t="shared" si="22"/>
        <v>18</v>
      </c>
      <c r="AT33" s="122">
        <f t="shared" si="22"/>
        <v>120</v>
      </c>
      <c r="AU33" s="122">
        <f t="shared" si="22"/>
        <v>182</v>
      </c>
      <c r="AV33" s="122">
        <f t="shared" si="22"/>
        <v>22</v>
      </c>
      <c r="AW33" s="122">
        <f t="shared" si="22"/>
        <v>324</v>
      </c>
      <c r="AX33" s="122">
        <f t="shared" si="22"/>
        <v>10</v>
      </c>
      <c r="AY33" s="122">
        <f t="shared" si="22"/>
        <v>60</v>
      </c>
      <c r="AZ33" s="122">
        <f t="shared" si="22"/>
        <v>106</v>
      </c>
      <c r="BA33" s="122">
        <f t="shared" si="22"/>
        <v>14</v>
      </c>
      <c r="BB33" s="122">
        <f t="shared" si="22"/>
        <v>180</v>
      </c>
      <c r="BD33" s="158"/>
      <c r="BE33" s="158"/>
      <c r="BF33" s="158"/>
      <c r="BG33" s="159"/>
    </row>
    <row r="34" spans="1:59" s="160" customFormat="1" x14ac:dyDescent="0.2">
      <c r="A34" s="105" t="s">
        <v>330</v>
      </c>
      <c r="B34" s="44" t="s">
        <v>187</v>
      </c>
      <c r="C34" s="32"/>
      <c r="D34" s="32"/>
      <c r="E34" s="32"/>
      <c r="F34" s="125"/>
      <c r="G34" s="21">
        <f>SUM(G35:G55)</f>
        <v>82</v>
      </c>
      <c r="H34" s="21">
        <f t="shared" ref="H34:N34" si="23">SUM(H35:H55)</f>
        <v>2214</v>
      </c>
      <c r="I34" s="21">
        <f t="shared" si="23"/>
        <v>2952</v>
      </c>
      <c r="J34" s="21">
        <f t="shared" si="23"/>
        <v>1372</v>
      </c>
      <c r="K34" s="21">
        <f t="shared" si="23"/>
        <v>104</v>
      </c>
      <c r="L34" s="21">
        <f t="shared" si="23"/>
        <v>1476</v>
      </c>
      <c r="M34" s="21">
        <f t="shared" si="23"/>
        <v>82</v>
      </c>
      <c r="N34" s="21">
        <f t="shared" si="23"/>
        <v>82</v>
      </c>
      <c r="O34" s="21">
        <f t="shared" ref="O34:BB34" si="24">SUM(O35:O55)</f>
        <v>6</v>
      </c>
      <c r="P34" s="21">
        <f t="shared" si="24"/>
        <v>32</v>
      </c>
      <c r="Q34" s="21">
        <f t="shared" si="24"/>
        <v>68</v>
      </c>
      <c r="R34" s="21">
        <f t="shared" si="24"/>
        <v>8</v>
      </c>
      <c r="S34" s="21">
        <f t="shared" si="24"/>
        <v>108</v>
      </c>
      <c r="T34" s="21">
        <f t="shared" si="24"/>
        <v>8</v>
      </c>
      <c r="U34" s="21">
        <f t="shared" si="24"/>
        <v>40</v>
      </c>
      <c r="V34" s="21">
        <f t="shared" si="24"/>
        <v>94</v>
      </c>
      <c r="W34" s="21">
        <f t="shared" si="24"/>
        <v>10</v>
      </c>
      <c r="X34" s="21">
        <f t="shared" si="24"/>
        <v>144</v>
      </c>
      <c r="Y34" s="21">
        <f t="shared" si="24"/>
        <v>14</v>
      </c>
      <c r="Z34" s="21">
        <f t="shared" si="24"/>
        <v>70</v>
      </c>
      <c r="AA34" s="21">
        <f t="shared" si="24"/>
        <v>164</v>
      </c>
      <c r="AB34" s="21">
        <f t="shared" si="24"/>
        <v>18</v>
      </c>
      <c r="AC34" s="21">
        <f t="shared" si="24"/>
        <v>252</v>
      </c>
      <c r="AD34" s="21">
        <f t="shared" si="24"/>
        <v>9</v>
      </c>
      <c r="AE34" s="21">
        <f t="shared" si="24"/>
        <v>50</v>
      </c>
      <c r="AF34" s="21">
        <f t="shared" si="24"/>
        <v>102</v>
      </c>
      <c r="AG34" s="21">
        <f t="shared" si="24"/>
        <v>10</v>
      </c>
      <c r="AH34" s="21">
        <f t="shared" si="24"/>
        <v>162</v>
      </c>
      <c r="AI34" s="21">
        <f t="shared" si="24"/>
        <v>20</v>
      </c>
      <c r="AJ34" s="21">
        <f t="shared" si="24"/>
        <v>110</v>
      </c>
      <c r="AK34" s="21">
        <f t="shared" si="24"/>
        <v>224</v>
      </c>
      <c r="AL34" s="21">
        <f t="shared" si="24"/>
        <v>26</v>
      </c>
      <c r="AM34" s="21">
        <f t="shared" si="24"/>
        <v>360</v>
      </c>
      <c r="AN34" s="21">
        <f t="shared" si="24"/>
        <v>7</v>
      </c>
      <c r="AO34" s="21">
        <f t="shared" si="24"/>
        <v>40</v>
      </c>
      <c r="AP34" s="21">
        <f t="shared" si="24"/>
        <v>76</v>
      </c>
      <c r="AQ34" s="21">
        <f t="shared" si="24"/>
        <v>10</v>
      </c>
      <c r="AR34" s="21">
        <f t="shared" si="24"/>
        <v>126</v>
      </c>
      <c r="AS34" s="21">
        <f t="shared" si="24"/>
        <v>15</v>
      </c>
      <c r="AT34" s="21">
        <f t="shared" si="24"/>
        <v>100</v>
      </c>
      <c r="AU34" s="21">
        <f t="shared" si="24"/>
        <v>152</v>
      </c>
      <c r="AV34" s="21">
        <f t="shared" si="24"/>
        <v>18</v>
      </c>
      <c r="AW34" s="21">
        <f t="shared" si="24"/>
        <v>270</v>
      </c>
      <c r="AX34" s="21">
        <f t="shared" si="24"/>
        <v>3</v>
      </c>
      <c r="AY34" s="21">
        <f t="shared" si="24"/>
        <v>20</v>
      </c>
      <c r="AZ34" s="21">
        <f t="shared" si="24"/>
        <v>30</v>
      </c>
      <c r="BA34" s="21">
        <f t="shared" si="24"/>
        <v>4</v>
      </c>
      <c r="BB34" s="21">
        <f t="shared" si="24"/>
        <v>54</v>
      </c>
    </row>
    <row r="35" spans="1:59" ht="13.5" customHeight="1" x14ac:dyDescent="0.2">
      <c r="A35" s="17" t="s">
        <v>188</v>
      </c>
      <c r="B35" s="18" t="s">
        <v>365</v>
      </c>
      <c r="C35" s="169"/>
      <c r="D35" s="169"/>
      <c r="E35" s="169">
        <v>4</v>
      </c>
      <c r="F35" s="169"/>
      <c r="G35" s="17">
        <v>3</v>
      </c>
      <c r="H35" s="19">
        <f>G35*27</f>
        <v>81</v>
      </c>
      <c r="I35" s="19">
        <f>G35*36</f>
        <v>108</v>
      </c>
      <c r="J35" s="166">
        <f>I35/2-K35</f>
        <v>50</v>
      </c>
      <c r="K35" s="17">
        <v>4</v>
      </c>
      <c r="L35" s="166">
        <f t="shared" ref="L35:L55" si="25">I35/2</f>
        <v>54</v>
      </c>
      <c r="M35" s="20">
        <f t="shared" ref="M35:M55" si="26">G35</f>
        <v>3</v>
      </c>
      <c r="N35" s="17">
        <f t="shared" ref="N35:N55" si="27">(J35+L35+K35)/36</f>
        <v>3</v>
      </c>
      <c r="P35" s="167"/>
      <c r="Q35" s="167"/>
      <c r="R35" s="167"/>
      <c r="S35" s="167"/>
      <c r="U35" s="167"/>
      <c r="V35" s="167"/>
      <c r="W35" s="167"/>
      <c r="X35" s="167"/>
      <c r="Z35" s="167"/>
      <c r="AA35" s="167"/>
      <c r="AB35" s="167"/>
      <c r="AC35" s="167"/>
      <c r="AD35" s="176">
        <f>(AE35+AF35+AG35+AH35)/36</f>
        <v>3</v>
      </c>
      <c r="AE35" s="167">
        <v>20</v>
      </c>
      <c r="AF35" s="167">
        <f>J35-AE35</f>
        <v>30</v>
      </c>
      <c r="AG35" s="167">
        <f>K35</f>
        <v>4</v>
      </c>
      <c r="AH35" s="167">
        <f>L35</f>
        <v>54</v>
      </c>
      <c r="AJ35" s="167"/>
      <c r="AK35" s="167"/>
      <c r="AL35" s="167"/>
      <c r="AM35" s="167"/>
      <c r="AO35" s="167"/>
      <c r="AP35" s="167"/>
      <c r="AQ35" s="167"/>
      <c r="AR35" s="167"/>
      <c r="AT35" s="167"/>
      <c r="AU35" s="167"/>
      <c r="AV35" s="167"/>
      <c r="AW35" s="167"/>
      <c r="AY35" s="167"/>
      <c r="AZ35" s="167"/>
      <c r="BA35" s="167"/>
      <c r="BB35" s="167"/>
    </row>
    <row r="36" spans="1:59" ht="13.5" customHeight="1" x14ac:dyDescent="0.2">
      <c r="A36" s="17" t="s">
        <v>189</v>
      </c>
      <c r="B36" s="24" t="s">
        <v>366</v>
      </c>
      <c r="C36" s="169">
        <v>3</v>
      </c>
      <c r="D36" s="169"/>
      <c r="E36" s="169"/>
      <c r="F36" s="169"/>
      <c r="G36" s="17">
        <v>4</v>
      </c>
      <c r="H36" s="19">
        <f t="shared" ref="H36:H55" si="28">G36*27</f>
        <v>108</v>
      </c>
      <c r="I36" s="19">
        <f>G36*36</f>
        <v>144</v>
      </c>
      <c r="J36" s="166">
        <f t="shared" ref="J36:J55" si="29">I36/2-K36</f>
        <v>66</v>
      </c>
      <c r="K36" s="17">
        <v>6</v>
      </c>
      <c r="L36" s="166">
        <f t="shared" si="25"/>
        <v>72</v>
      </c>
      <c r="M36" s="20">
        <f t="shared" si="26"/>
        <v>4</v>
      </c>
      <c r="N36" s="17">
        <f t="shared" si="27"/>
        <v>4</v>
      </c>
      <c r="P36" s="167"/>
      <c r="Q36" s="167"/>
      <c r="R36" s="167"/>
      <c r="S36" s="167"/>
      <c r="U36" s="167"/>
      <c r="V36" s="167"/>
      <c r="W36" s="167"/>
      <c r="X36" s="167"/>
      <c r="Y36" s="176">
        <f>(Z36+AA36+AB36+AC36)/36</f>
        <v>4</v>
      </c>
      <c r="Z36" s="167">
        <v>20</v>
      </c>
      <c r="AA36" s="167">
        <f>J36-Z36</f>
        <v>46</v>
      </c>
      <c r="AB36" s="167">
        <f>K36</f>
        <v>6</v>
      </c>
      <c r="AC36" s="167">
        <f>L36</f>
        <v>72</v>
      </c>
      <c r="AE36" s="167"/>
      <c r="AF36" s="167"/>
      <c r="AG36" s="167"/>
      <c r="AH36" s="167"/>
      <c r="AJ36" s="167"/>
      <c r="AK36" s="167"/>
      <c r="AL36" s="167"/>
      <c r="AM36" s="167"/>
      <c r="AO36" s="167"/>
      <c r="AP36" s="167"/>
      <c r="AQ36" s="167"/>
      <c r="AR36" s="167"/>
      <c r="AT36" s="167"/>
      <c r="AU36" s="167"/>
      <c r="AV36" s="167"/>
      <c r="AW36" s="167"/>
      <c r="AY36" s="167"/>
      <c r="AZ36" s="167"/>
      <c r="BA36" s="167"/>
      <c r="BB36" s="167"/>
    </row>
    <row r="37" spans="1:59" ht="13.5" customHeight="1" x14ac:dyDescent="0.2">
      <c r="A37" s="17" t="s">
        <v>190</v>
      </c>
      <c r="B37" s="30" t="s">
        <v>262</v>
      </c>
      <c r="C37" s="169"/>
      <c r="D37" s="169"/>
      <c r="E37" s="169">
        <v>5</v>
      </c>
      <c r="F37" s="169"/>
      <c r="G37" s="17">
        <v>4</v>
      </c>
      <c r="H37" s="19">
        <f t="shared" si="28"/>
        <v>108</v>
      </c>
      <c r="I37" s="19">
        <f t="shared" ref="I37:I55" si="30">G37*36</f>
        <v>144</v>
      </c>
      <c r="J37" s="166">
        <f t="shared" si="29"/>
        <v>68</v>
      </c>
      <c r="K37" s="17">
        <v>4</v>
      </c>
      <c r="L37" s="166">
        <f t="shared" si="25"/>
        <v>72</v>
      </c>
      <c r="M37" s="20">
        <f t="shared" si="26"/>
        <v>4</v>
      </c>
      <c r="N37" s="17">
        <f t="shared" si="27"/>
        <v>4</v>
      </c>
      <c r="P37" s="167"/>
      <c r="Q37" s="167"/>
      <c r="R37" s="167"/>
      <c r="S37" s="167"/>
      <c r="U37" s="167"/>
      <c r="V37" s="167"/>
      <c r="W37" s="167"/>
      <c r="X37" s="167"/>
      <c r="Z37" s="167"/>
      <c r="AA37" s="167"/>
      <c r="AB37" s="167"/>
      <c r="AC37" s="167"/>
      <c r="AE37" s="167"/>
      <c r="AF37" s="167"/>
      <c r="AG37" s="167"/>
      <c r="AH37" s="167"/>
      <c r="AI37" s="176">
        <f>(AJ37+AK37+AL37+AM37)/36</f>
        <v>4</v>
      </c>
      <c r="AJ37" s="167">
        <v>20</v>
      </c>
      <c r="AK37" s="167">
        <f>J37-AJ37</f>
        <v>48</v>
      </c>
      <c r="AL37" s="167">
        <f>K37</f>
        <v>4</v>
      </c>
      <c r="AM37" s="167">
        <f>L37</f>
        <v>72</v>
      </c>
      <c r="AO37" s="167"/>
      <c r="AP37" s="167"/>
      <c r="AQ37" s="167"/>
      <c r="AR37" s="167"/>
      <c r="AT37" s="167"/>
      <c r="AU37" s="167"/>
      <c r="AV37" s="167"/>
      <c r="AW37" s="167"/>
      <c r="AY37" s="167"/>
      <c r="AZ37" s="167"/>
      <c r="BA37" s="167"/>
      <c r="BB37" s="167"/>
    </row>
    <row r="38" spans="1:59" ht="13.5" customHeight="1" x14ac:dyDescent="0.2">
      <c r="A38" s="17" t="s">
        <v>191</v>
      </c>
      <c r="B38" s="18" t="s">
        <v>344</v>
      </c>
      <c r="C38" s="169"/>
      <c r="D38" s="169"/>
      <c r="E38" s="169">
        <v>7</v>
      </c>
      <c r="F38" s="169"/>
      <c r="G38" s="17">
        <v>3</v>
      </c>
      <c r="H38" s="19">
        <f t="shared" si="28"/>
        <v>81</v>
      </c>
      <c r="I38" s="19">
        <f t="shared" si="30"/>
        <v>108</v>
      </c>
      <c r="J38" s="166">
        <f t="shared" si="29"/>
        <v>50</v>
      </c>
      <c r="K38" s="17">
        <v>4</v>
      </c>
      <c r="L38" s="166">
        <f t="shared" si="25"/>
        <v>54</v>
      </c>
      <c r="M38" s="20">
        <f t="shared" si="26"/>
        <v>3</v>
      </c>
      <c r="N38" s="17">
        <f t="shared" si="27"/>
        <v>3</v>
      </c>
      <c r="P38" s="167"/>
      <c r="Q38" s="167"/>
      <c r="R38" s="167"/>
      <c r="S38" s="167"/>
      <c r="U38" s="167"/>
      <c r="V38" s="167"/>
      <c r="W38" s="167"/>
      <c r="X38" s="167"/>
      <c r="Z38" s="167"/>
      <c r="AA38" s="167"/>
      <c r="AB38" s="167"/>
      <c r="AC38" s="167"/>
      <c r="AE38" s="167"/>
      <c r="AF38" s="167"/>
      <c r="AG38" s="167"/>
      <c r="AH38" s="167"/>
      <c r="AJ38" s="167"/>
      <c r="AK38" s="167"/>
      <c r="AL38" s="167"/>
      <c r="AM38" s="167"/>
      <c r="AO38" s="167"/>
      <c r="AP38" s="167"/>
      <c r="AQ38" s="167"/>
      <c r="AR38" s="167"/>
      <c r="AS38" s="176">
        <f>(AT38+AU38+AV38+AW38)/36</f>
        <v>3</v>
      </c>
      <c r="AT38" s="167">
        <v>20</v>
      </c>
      <c r="AU38" s="167">
        <f>J38-AT38</f>
        <v>30</v>
      </c>
      <c r="AV38" s="167">
        <f>K38</f>
        <v>4</v>
      </c>
      <c r="AW38" s="167">
        <f>L38</f>
        <v>54</v>
      </c>
      <c r="AY38" s="167"/>
      <c r="AZ38" s="167"/>
      <c r="BA38" s="167"/>
      <c r="BB38" s="167"/>
    </row>
    <row r="39" spans="1:59" ht="13.5" customHeight="1" x14ac:dyDescent="0.2">
      <c r="A39" s="17" t="s">
        <v>192</v>
      </c>
      <c r="B39" s="18" t="s">
        <v>368</v>
      </c>
      <c r="C39" s="169">
        <v>3</v>
      </c>
      <c r="D39" s="169"/>
      <c r="E39" s="169"/>
      <c r="F39" s="169">
        <v>3</v>
      </c>
      <c r="G39" s="17">
        <v>6</v>
      </c>
      <c r="H39" s="19">
        <f>G39*27</f>
        <v>162</v>
      </c>
      <c r="I39" s="19">
        <f>G39*36</f>
        <v>216</v>
      </c>
      <c r="J39" s="166">
        <f t="shared" si="29"/>
        <v>102</v>
      </c>
      <c r="K39" s="17">
        <v>6</v>
      </c>
      <c r="L39" s="166">
        <f t="shared" si="25"/>
        <v>108</v>
      </c>
      <c r="M39" s="20">
        <f t="shared" si="26"/>
        <v>6</v>
      </c>
      <c r="N39" s="17">
        <f t="shared" si="27"/>
        <v>6</v>
      </c>
      <c r="P39" s="167"/>
      <c r="Q39" s="167"/>
      <c r="R39" s="167"/>
      <c r="S39" s="167"/>
      <c r="U39" s="167"/>
      <c r="V39" s="167"/>
      <c r="W39" s="167"/>
      <c r="X39" s="167"/>
      <c r="Y39" s="176">
        <f>(Z39+AA39+AB39+AC39)/36</f>
        <v>6</v>
      </c>
      <c r="Z39" s="167">
        <v>30</v>
      </c>
      <c r="AA39" s="167">
        <f>J39-Z39</f>
        <v>72</v>
      </c>
      <c r="AB39" s="167">
        <f>K39</f>
        <v>6</v>
      </c>
      <c r="AC39" s="167">
        <f>L39</f>
        <v>108</v>
      </c>
      <c r="AE39" s="167"/>
      <c r="AF39" s="167"/>
      <c r="AG39" s="167"/>
      <c r="AH39" s="167"/>
      <c r="AJ39" s="167"/>
      <c r="AK39" s="167"/>
      <c r="AL39" s="167"/>
      <c r="AM39" s="167"/>
      <c r="AO39" s="167"/>
      <c r="AP39" s="167"/>
      <c r="AQ39" s="167"/>
      <c r="AR39" s="167"/>
      <c r="AT39" s="167"/>
      <c r="AU39" s="167"/>
      <c r="AV39" s="167"/>
      <c r="AW39" s="167"/>
      <c r="AY39" s="167"/>
      <c r="AZ39" s="167"/>
      <c r="BA39" s="167"/>
      <c r="BB39" s="167"/>
    </row>
    <row r="40" spans="1:59" ht="24" customHeight="1" x14ac:dyDescent="0.2">
      <c r="A40" s="17" t="s">
        <v>193</v>
      </c>
      <c r="B40" s="18" t="s">
        <v>13</v>
      </c>
      <c r="C40" s="169">
        <v>5</v>
      </c>
      <c r="D40" s="169"/>
      <c r="E40" s="169"/>
      <c r="F40" s="169"/>
      <c r="G40" s="17">
        <v>5</v>
      </c>
      <c r="H40" s="19">
        <f t="shared" si="28"/>
        <v>135</v>
      </c>
      <c r="I40" s="19">
        <f t="shared" si="30"/>
        <v>180</v>
      </c>
      <c r="J40" s="166">
        <f t="shared" si="29"/>
        <v>84</v>
      </c>
      <c r="K40" s="17">
        <v>6</v>
      </c>
      <c r="L40" s="166">
        <f t="shared" si="25"/>
        <v>90</v>
      </c>
      <c r="M40" s="20">
        <f t="shared" si="26"/>
        <v>5</v>
      </c>
      <c r="N40" s="17">
        <f t="shared" si="27"/>
        <v>5</v>
      </c>
      <c r="P40" s="167"/>
      <c r="Q40" s="167"/>
      <c r="R40" s="167"/>
      <c r="S40" s="167"/>
      <c r="U40" s="167"/>
      <c r="V40" s="167"/>
      <c r="W40" s="167"/>
      <c r="X40" s="167"/>
      <c r="Z40" s="167"/>
      <c r="AA40" s="167"/>
      <c r="AB40" s="167"/>
      <c r="AC40" s="167"/>
      <c r="AE40" s="167"/>
      <c r="AF40" s="167"/>
      <c r="AG40" s="167"/>
      <c r="AH40" s="167"/>
      <c r="AI40" s="176">
        <f>(AJ40+AK40+AL40+AM40)/36</f>
        <v>5</v>
      </c>
      <c r="AJ40" s="167">
        <v>30</v>
      </c>
      <c r="AK40" s="167">
        <f>J40-AJ40</f>
        <v>54</v>
      </c>
      <c r="AL40" s="167">
        <f>K40</f>
        <v>6</v>
      </c>
      <c r="AM40" s="167">
        <f>L40</f>
        <v>90</v>
      </c>
      <c r="AO40" s="167"/>
      <c r="AP40" s="167"/>
      <c r="AQ40" s="167"/>
      <c r="AR40" s="167"/>
      <c r="AT40" s="167"/>
      <c r="AU40" s="167"/>
      <c r="AV40" s="167"/>
      <c r="AW40" s="167"/>
      <c r="AY40" s="167"/>
      <c r="AZ40" s="167"/>
      <c r="BA40" s="167"/>
      <c r="BB40" s="167"/>
    </row>
    <row r="41" spans="1:59" ht="13.5" customHeight="1" x14ac:dyDescent="0.2">
      <c r="A41" s="17" t="s">
        <v>194</v>
      </c>
      <c r="B41" s="18" t="s">
        <v>15</v>
      </c>
      <c r="C41" s="169"/>
      <c r="D41" s="169"/>
      <c r="E41" s="169">
        <v>8</v>
      </c>
      <c r="F41" s="169"/>
      <c r="G41" s="17">
        <v>3</v>
      </c>
      <c r="H41" s="19">
        <f t="shared" si="28"/>
        <v>81</v>
      </c>
      <c r="I41" s="19">
        <f t="shared" si="30"/>
        <v>108</v>
      </c>
      <c r="J41" s="166">
        <f t="shared" si="29"/>
        <v>50</v>
      </c>
      <c r="K41" s="17">
        <v>4</v>
      </c>
      <c r="L41" s="166">
        <f t="shared" si="25"/>
        <v>54</v>
      </c>
      <c r="M41" s="20">
        <f t="shared" si="26"/>
        <v>3</v>
      </c>
      <c r="N41" s="17">
        <f t="shared" si="27"/>
        <v>3</v>
      </c>
      <c r="P41" s="167"/>
      <c r="Q41" s="167"/>
      <c r="R41" s="167"/>
      <c r="S41" s="167"/>
      <c r="U41" s="167"/>
      <c r="V41" s="167"/>
      <c r="W41" s="167"/>
      <c r="X41" s="167"/>
      <c r="Z41" s="167"/>
      <c r="AA41" s="167"/>
      <c r="AB41" s="167"/>
      <c r="AC41" s="167"/>
      <c r="AE41" s="167"/>
      <c r="AF41" s="167"/>
      <c r="AG41" s="167"/>
      <c r="AH41" s="167"/>
      <c r="AJ41" s="167"/>
      <c r="AK41" s="167"/>
      <c r="AL41" s="167"/>
      <c r="AM41" s="167"/>
      <c r="AO41" s="167"/>
      <c r="AP41" s="167"/>
      <c r="AQ41" s="167"/>
      <c r="AR41" s="167"/>
      <c r="AT41" s="167"/>
      <c r="AU41" s="166"/>
      <c r="AV41" s="167"/>
      <c r="AW41" s="166"/>
      <c r="AX41" s="176">
        <f>SUM(AY41:BB41)/36</f>
        <v>3</v>
      </c>
      <c r="AY41" s="167">
        <v>20</v>
      </c>
      <c r="AZ41" s="167">
        <f>J41-AY41</f>
        <v>30</v>
      </c>
      <c r="BA41" s="167">
        <f>K41</f>
        <v>4</v>
      </c>
      <c r="BB41" s="167">
        <f>L41</f>
        <v>54</v>
      </c>
    </row>
    <row r="42" spans="1:59" ht="13.5" customHeight="1" x14ac:dyDescent="0.2">
      <c r="A42" s="17" t="s">
        <v>195</v>
      </c>
      <c r="B42" s="18" t="s">
        <v>263</v>
      </c>
      <c r="C42" s="169"/>
      <c r="D42" s="169"/>
      <c r="E42" s="169">
        <v>6</v>
      </c>
      <c r="F42" s="169"/>
      <c r="G42" s="17">
        <v>3</v>
      </c>
      <c r="H42" s="19">
        <f>G42*27</f>
        <v>81</v>
      </c>
      <c r="I42" s="19">
        <f>G42*36</f>
        <v>108</v>
      </c>
      <c r="J42" s="166">
        <f t="shared" si="29"/>
        <v>50</v>
      </c>
      <c r="K42" s="17">
        <v>4</v>
      </c>
      <c r="L42" s="166">
        <f t="shared" si="25"/>
        <v>54</v>
      </c>
      <c r="M42" s="20">
        <f t="shared" si="26"/>
        <v>3</v>
      </c>
      <c r="N42" s="17">
        <f t="shared" si="27"/>
        <v>3</v>
      </c>
      <c r="P42" s="167"/>
      <c r="Q42" s="167"/>
      <c r="R42" s="167"/>
      <c r="S42" s="167"/>
      <c r="U42" s="167"/>
      <c r="V42" s="167"/>
      <c r="W42" s="167"/>
      <c r="X42" s="167"/>
      <c r="Z42" s="167"/>
      <c r="AA42" s="167"/>
      <c r="AB42" s="167"/>
      <c r="AC42" s="167"/>
      <c r="AE42" s="167"/>
      <c r="AF42" s="167"/>
      <c r="AG42" s="167"/>
      <c r="AH42" s="167"/>
      <c r="AJ42" s="167"/>
      <c r="AK42" s="167"/>
      <c r="AL42" s="167"/>
      <c r="AM42" s="167"/>
      <c r="AN42" s="176">
        <f>(AO42+AP42+AQ42+AR42)/36</f>
        <v>3</v>
      </c>
      <c r="AO42" s="167">
        <v>20</v>
      </c>
      <c r="AP42" s="167">
        <f>J42-AO42</f>
        <v>30</v>
      </c>
      <c r="AQ42" s="167">
        <f>K42</f>
        <v>4</v>
      </c>
      <c r="AR42" s="167">
        <f>L42</f>
        <v>54</v>
      </c>
      <c r="AT42" s="167"/>
      <c r="AU42" s="167"/>
      <c r="AV42" s="167"/>
      <c r="AW42" s="167"/>
      <c r="AY42" s="167"/>
      <c r="AZ42" s="167"/>
      <c r="BA42" s="167"/>
      <c r="BB42" s="167"/>
    </row>
    <row r="43" spans="1:59" ht="24" customHeight="1" x14ac:dyDescent="0.2">
      <c r="A43" s="17" t="s">
        <v>196</v>
      </c>
      <c r="B43" s="18" t="s">
        <v>260</v>
      </c>
      <c r="C43" s="169">
        <v>1</v>
      </c>
      <c r="D43" s="169"/>
      <c r="E43" s="169"/>
      <c r="F43" s="169"/>
      <c r="G43" s="17">
        <v>4</v>
      </c>
      <c r="H43" s="19">
        <f>G43*27</f>
        <v>108</v>
      </c>
      <c r="I43" s="19">
        <f>G43*36</f>
        <v>144</v>
      </c>
      <c r="J43" s="166">
        <f t="shared" si="29"/>
        <v>66</v>
      </c>
      <c r="K43" s="17">
        <v>6</v>
      </c>
      <c r="L43" s="166">
        <f t="shared" si="25"/>
        <v>72</v>
      </c>
      <c r="M43" s="20">
        <f t="shared" si="26"/>
        <v>4</v>
      </c>
      <c r="N43" s="17">
        <f t="shared" si="27"/>
        <v>4</v>
      </c>
      <c r="O43" s="176">
        <f>(P43+Q43+R43+S43)/36</f>
        <v>4</v>
      </c>
      <c r="P43" s="167">
        <v>16</v>
      </c>
      <c r="Q43" s="167">
        <f>J43-P43</f>
        <v>50</v>
      </c>
      <c r="R43" s="167">
        <f>K43</f>
        <v>6</v>
      </c>
      <c r="S43" s="167">
        <f>L43</f>
        <v>72</v>
      </c>
      <c r="U43" s="167"/>
      <c r="V43" s="167"/>
      <c r="W43" s="167"/>
      <c r="X43" s="167"/>
      <c r="Z43" s="167"/>
      <c r="AA43" s="167"/>
      <c r="AB43" s="167"/>
      <c r="AC43" s="167"/>
      <c r="AE43" s="167"/>
      <c r="AF43" s="167"/>
      <c r="AG43" s="167"/>
      <c r="AH43" s="167"/>
      <c r="AJ43" s="167"/>
      <c r="AK43" s="167"/>
      <c r="AL43" s="167"/>
      <c r="AM43" s="167"/>
      <c r="AO43" s="167"/>
      <c r="AP43" s="167"/>
      <c r="AQ43" s="167"/>
      <c r="AR43" s="167"/>
      <c r="AT43" s="167"/>
      <c r="AU43" s="167"/>
      <c r="AV43" s="167"/>
      <c r="AW43" s="167"/>
      <c r="AY43" s="167"/>
      <c r="AZ43" s="167"/>
      <c r="BA43" s="167"/>
      <c r="BB43" s="167"/>
    </row>
    <row r="44" spans="1:59" ht="13.5" customHeight="1" x14ac:dyDescent="0.2">
      <c r="A44" s="168" t="s">
        <v>197</v>
      </c>
      <c r="B44" s="18" t="s">
        <v>12</v>
      </c>
      <c r="C44" s="170">
        <v>3</v>
      </c>
      <c r="D44" s="169"/>
      <c r="E44" s="169"/>
      <c r="F44" s="169"/>
      <c r="G44" s="17">
        <v>4</v>
      </c>
      <c r="H44" s="19">
        <f t="shared" si="28"/>
        <v>108</v>
      </c>
      <c r="I44" s="19">
        <f t="shared" si="30"/>
        <v>144</v>
      </c>
      <c r="J44" s="166">
        <f t="shared" si="29"/>
        <v>66</v>
      </c>
      <c r="K44" s="17">
        <v>6</v>
      </c>
      <c r="L44" s="166">
        <f t="shared" si="25"/>
        <v>72</v>
      </c>
      <c r="M44" s="20">
        <f t="shared" si="26"/>
        <v>4</v>
      </c>
      <c r="N44" s="17">
        <f t="shared" si="27"/>
        <v>4</v>
      </c>
      <c r="P44" s="161"/>
      <c r="Q44" s="161"/>
      <c r="R44" s="161"/>
      <c r="S44" s="161"/>
      <c r="U44" s="167"/>
      <c r="V44" s="167"/>
      <c r="W44" s="167"/>
      <c r="X44" s="167"/>
      <c r="Y44" s="176">
        <f>(Z44+AA44+AB44+AC44)/36</f>
        <v>4</v>
      </c>
      <c r="Z44" s="167">
        <v>20</v>
      </c>
      <c r="AA44" s="167">
        <f>J44-Z44</f>
        <v>46</v>
      </c>
      <c r="AB44" s="167">
        <f>K44</f>
        <v>6</v>
      </c>
      <c r="AC44" s="167">
        <f>L44</f>
        <v>72</v>
      </c>
      <c r="AE44" s="167"/>
      <c r="AF44" s="167"/>
      <c r="AG44" s="167"/>
      <c r="AH44" s="167"/>
      <c r="AJ44" s="167"/>
      <c r="AK44" s="167"/>
      <c r="AL44" s="167"/>
      <c r="AM44" s="167"/>
      <c r="AO44" s="167"/>
      <c r="AP44" s="167"/>
      <c r="AQ44" s="167"/>
      <c r="AR44" s="167"/>
      <c r="AT44" s="167"/>
      <c r="AU44" s="167"/>
      <c r="AV44" s="167"/>
      <c r="AW44" s="167"/>
      <c r="AY44" s="167"/>
      <c r="AZ44" s="167"/>
      <c r="BA44" s="167"/>
      <c r="BB44" s="167"/>
    </row>
    <row r="45" spans="1:59" ht="24" x14ac:dyDescent="0.2">
      <c r="A45" s="168" t="s">
        <v>198</v>
      </c>
      <c r="B45" s="18" t="s">
        <v>259</v>
      </c>
      <c r="C45" s="170"/>
      <c r="D45" s="169"/>
      <c r="E45" s="169">
        <v>7</v>
      </c>
      <c r="F45" s="169"/>
      <c r="G45" s="17">
        <v>3</v>
      </c>
      <c r="H45" s="19">
        <f t="shared" si="28"/>
        <v>81</v>
      </c>
      <c r="I45" s="19">
        <f t="shared" si="30"/>
        <v>108</v>
      </c>
      <c r="J45" s="166">
        <f t="shared" si="29"/>
        <v>50</v>
      </c>
      <c r="K45" s="17">
        <v>4</v>
      </c>
      <c r="L45" s="166">
        <f t="shared" si="25"/>
        <v>54</v>
      </c>
      <c r="M45" s="20">
        <f t="shared" si="26"/>
        <v>3</v>
      </c>
      <c r="N45" s="17">
        <f t="shared" si="27"/>
        <v>3</v>
      </c>
      <c r="P45" s="167"/>
      <c r="Q45" s="167"/>
      <c r="R45" s="167"/>
      <c r="S45" s="167"/>
      <c r="U45" s="167"/>
      <c r="V45" s="167"/>
      <c r="W45" s="167"/>
      <c r="X45" s="167"/>
      <c r="Z45" s="167"/>
      <c r="AA45" s="167"/>
      <c r="AB45" s="167"/>
      <c r="AC45" s="167"/>
      <c r="AE45" s="167"/>
      <c r="AF45" s="167"/>
      <c r="AG45" s="167"/>
      <c r="AH45" s="167"/>
      <c r="AJ45" s="167"/>
      <c r="AK45" s="167"/>
      <c r="AL45" s="167"/>
      <c r="AM45" s="167"/>
      <c r="AO45" s="167"/>
      <c r="AP45" s="167"/>
      <c r="AQ45" s="167"/>
      <c r="AR45" s="167"/>
      <c r="AS45" s="176">
        <f t="shared" ref="AS45:AS46" si="31">(AT45+AU45+AV45+AW45)/36</f>
        <v>3</v>
      </c>
      <c r="AT45" s="167">
        <v>20</v>
      </c>
      <c r="AU45" s="167">
        <f t="shared" ref="AU45:AU46" si="32">J45-AT45</f>
        <v>30</v>
      </c>
      <c r="AV45" s="167">
        <f t="shared" ref="AV45:AV46" si="33">K45</f>
        <v>4</v>
      </c>
      <c r="AW45" s="167">
        <f t="shared" ref="AW45:AW46" si="34">L45</f>
        <v>54</v>
      </c>
      <c r="AY45" s="167"/>
      <c r="AZ45" s="166"/>
      <c r="BA45" s="167"/>
      <c r="BB45" s="166"/>
    </row>
    <row r="46" spans="1:59" ht="26.25" customHeight="1" x14ac:dyDescent="0.2">
      <c r="A46" s="17" t="s">
        <v>199</v>
      </c>
      <c r="B46" s="68" t="s">
        <v>296</v>
      </c>
      <c r="C46" s="169">
        <v>7</v>
      </c>
      <c r="D46" s="169"/>
      <c r="E46" s="169"/>
      <c r="F46" s="169"/>
      <c r="G46" s="17">
        <v>6</v>
      </c>
      <c r="H46" s="19">
        <f t="shared" si="28"/>
        <v>162</v>
      </c>
      <c r="I46" s="19">
        <f t="shared" si="30"/>
        <v>216</v>
      </c>
      <c r="J46" s="166">
        <f t="shared" si="29"/>
        <v>102</v>
      </c>
      <c r="K46" s="17">
        <v>6</v>
      </c>
      <c r="L46" s="166">
        <f t="shared" si="25"/>
        <v>108</v>
      </c>
      <c r="M46" s="20">
        <f t="shared" si="26"/>
        <v>6</v>
      </c>
      <c r="N46" s="17">
        <f t="shared" si="27"/>
        <v>6</v>
      </c>
      <c r="P46" s="167"/>
      <c r="Q46" s="167"/>
      <c r="R46" s="167"/>
      <c r="S46" s="167"/>
      <c r="U46" s="167"/>
      <c r="V46" s="167"/>
      <c r="W46" s="167"/>
      <c r="X46" s="167"/>
      <c r="Z46" s="167"/>
      <c r="AA46" s="167"/>
      <c r="AB46" s="167"/>
      <c r="AC46" s="167"/>
      <c r="AE46" s="167"/>
      <c r="AF46" s="167"/>
      <c r="AG46" s="167"/>
      <c r="AH46" s="167"/>
      <c r="AJ46" s="167"/>
      <c r="AK46" s="167"/>
      <c r="AL46" s="167"/>
      <c r="AM46" s="167"/>
      <c r="AO46" s="167"/>
      <c r="AP46" s="167"/>
      <c r="AQ46" s="167"/>
      <c r="AR46" s="167"/>
      <c r="AS46" s="176">
        <f t="shared" si="31"/>
        <v>6</v>
      </c>
      <c r="AT46" s="167">
        <v>40</v>
      </c>
      <c r="AU46" s="167">
        <f t="shared" si="32"/>
        <v>62</v>
      </c>
      <c r="AV46" s="167">
        <f t="shared" si="33"/>
        <v>6</v>
      </c>
      <c r="AW46" s="167">
        <f t="shared" si="34"/>
        <v>108</v>
      </c>
      <c r="AY46" s="167"/>
      <c r="AZ46" s="167"/>
      <c r="BA46" s="167"/>
      <c r="BB46" s="167"/>
    </row>
    <row r="47" spans="1:59" ht="24" customHeight="1" x14ac:dyDescent="0.2">
      <c r="A47" s="17" t="s">
        <v>200</v>
      </c>
      <c r="B47" s="18" t="s">
        <v>261</v>
      </c>
      <c r="C47" s="169">
        <v>4</v>
      </c>
      <c r="D47" s="169"/>
      <c r="E47" s="169"/>
      <c r="F47" s="169"/>
      <c r="G47" s="17">
        <v>6</v>
      </c>
      <c r="H47" s="19">
        <f t="shared" si="28"/>
        <v>162</v>
      </c>
      <c r="I47" s="19">
        <f t="shared" si="30"/>
        <v>216</v>
      </c>
      <c r="J47" s="166">
        <f t="shared" si="29"/>
        <v>102</v>
      </c>
      <c r="K47" s="17">
        <v>6</v>
      </c>
      <c r="L47" s="166">
        <f t="shared" si="25"/>
        <v>108</v>
      </c>
      <c r="M47" s="20">
        <f t="shared" si="26"/>
        <v>6</v>
      </c>
      <c r="N47" s="17">
        <f t="shared" si="27"/>
        <v>6</v>
      </c>
      <c r="P47" s="167"/>
      <c r="Q47" s="167"/>
      <c r="R47" s="167"/>
      <c r="S47" s="167"/>
      <c r="U47" s="167"/>
      <c r="V47" s="167"/>
      <c r="W47" s="167"/>
      <c r="X47" s="167"/>
      <c r="Z47" s="167"/>
      <c r="AA47" s="167"/>
      <c r="AB47" s="167"/>
      <c r="AC47" s="167"/>
      <c r="AD47" s="176">
        <f>(AE47+AF47+AG47+AH47)/36</f>
        <v>6</v>
      </c>
      <c r="AE47" s="167">
        <v>30</v>
      </c>
      <c r="AF47" s="167">
        <f>J47-AE47</f>
        <v>72</v>
      </c>
      <c r="AG47" s="167">
        <f>K47</f>
        <v>6</v>
      </c>
      <c r="AH47" s="167">
        <f>L47</f>
        <v>108</v>
      </c>
      <c r="AJ47" s="167"/>
      <c r="AK47" s="167"/>
      <c r="AL47" s="167"/>
      <c r="AM47" s="167"/>
      <c r="AO47" s="167"/>
      <c r="AP47" s="167"/>
      <c r="AQ47" s="167"/>
      <c r="AR47" s="167"/>
      <c r="AT47" s="167"/>
      <c r="AU47" s="167"/>
      <c r="AV47" s="167"/>
      <c r="AW47" s="167"/>
      <c r="AY47" s="167"/>
      <c r="AZ47" s="167"/>
      <c r="BA47" s="167"/>
      <c r="BB47" s="167"/>
    </row>
    <row r="48" spans="1:59" ht="24" customHeight="1" x14ac:dyDescent="0.2">
      <c r="A48" s="17" t="s">
        <v>201</v>
      </c>
      <c r="B48" s="18" t="s">
        <v>274</v>
      </c>
      <c r="C48" s="169">
        <v>5</v>
      </c>
      <c r="D48" s="169"/>
      <c r="E48" s="169"/>
      <c r="F48" s="169">
        <v>5</v>
      </c>
      <c r="G48" s="17">
        <v>4</v>
      </c>
      <c r="H48" s="19">
        <f t="shared" si="28"/>
        <v>108</v>
      </c>
      <c r="I48" s="19">
        <f t="shared" si="30"/>
        <v>144</v>
      </c>
      <c r="J48" s="166">
        <f t="shared" si="29"/>
        <v>66</v>
      </c>
      <c r="K48" s="17">
        <v>6</v>
      </c>
      <c r="L48" s="166">
        <f t="shared" si="25"/>
        <v>72</v>
      </c>
      <c r="M48" s="20">
        <f t="shared" si="26"/>
        <v>4</v>
      </c>
      <c r="N48" s="17">
        <f t="shared" si="27"/>
        <v>4</v>
      </c>
      <c r="P48" s="167"/>
      <c r="Q48" s="167"/>
      <c r="R48" s="167"/>
      <c r="S48" s="167"/>
      <c r="U48" s="167"/>
      <c r="V48" s="167"/>
      <c r="W48" s="167"/>
      <c r="X48" s="167"/>
      <c r="Z48" s="167"/>
      <c r="AA48" s="167"/>
      <c r="AB48" s="167"/>
      <c r="AC48" s="167"/>
      <c r="AE48" s="167"/>
      <c r="AF48" s="167"/>
      <c r="AG48" s="167"/>
      <c r="AH48" s="167"/>
      <c r="AI48" s="176">
        <f>(AJ48+AK48+AL48+AM48)/36</f>
        <v>4</v>
      </c>
      <c r="AJ48" s="167">
        <v>20</v>
      </c>
      <c r="AK48" s="167">
        <f>J48-AJ48</f>
        <v>46</v>
      </c>
      <c r="AL48" s="167">
        <f>K48</f>
        <v>6</v>
      </c>
      <c r="AM48" s="167">
        <f>L48</f>
        <v>72</v>
      </c>
      <c r="AO48" s="167"/>
      <c r="AP48" s="167"/>
      <c r="AQ48" s="167"/>
      <c r="AR48" s="167"/>
      <c r="AT48" s="167"/>
      <c r="AU48" s="167"/>
      <c r="AV48" s="167"/>
      <c r="AW48" s="167"/>
      <c r="AY48" s="167"/>
      <c r="AZ48" s="167"/>
      <c r="BA48" s="167"/>
      <c r="BB48" s="167"/>
    </row>
    <row r="49" spans="1:54" ht="24" customHeight="1" x14ac:dyDescent="0.2">
      <c r="A49" s="17" t="s">
        <v>202</v>
      </c>
      <c r="B49" s="18" t="s">
        <v>362</v>
      </c>
      <c r="C49" s="169"/>
      <c r="D49" s="169">
        <v>1</v>
      </c>
      <c r="E49" s="169"/>
      <c r="F49" s="169"/>
      <c r="G49" s="17">
        <v>2</v>
      </c>
      <c r="H49" s="19">
        <f t="shared" si="28"/>
        <v>54</v>
      </c>
      <c r="I49" s="19">
        <f t="shared" si="30"/>
        <v>72</v>
      </c>
      <c r="J49" s="166">
        <f t="shared" si="29"/>
        <v>34</v>
      </c>
      <c r="K49" s="17">
        <v>2</v>
      </c>
      <c r="L49" s="166">
        <f t="shared" si="25"/>
        <v>36</v>
      </c>
      <c r="M49" s="20">
        <f t="shared" si="26"/>
        <v>2</v>
      </c>
      <c r="N49" s="17">
        <f t="shared" si="27"/>
        <v>2</v>
      </c>
      <c r="O49" s="176">
        <f>(P49+Q49+R49+S49)/36</f>
        <v>2</v>
      </c>
      <c r="P49" s="167">
        <v>16</v>
      </c>
      <c r="Q49" s="167">
        <f>J49-P49</f>
        <v>18</v>
      </c>
      <c r="R49" s="167">
        <f>K49</f>
        <v>2</v>
      </c>
      <c r="S49" s="167">
        <f>L49</f>
        <v>36</v>
      </c>
      <c r="U49" s="167"/>
      <c r="V49" s="167"/>
      <c r="W49" s="167"/>
      <c r="X49" s="167"/>
      <c r="Z49" s="167"/>
      <c r="AA49" s="167"/>
      <c r="AB49" s="167"/>
      <c r="AC49" s="167"/>
      <c r="AE49" s="167"/>
      <c r="AF49" s="167"/>
      <c r="AG49" s="167"/>
      <c r="AH49" s="167"/>
      <c r="AJ49" s="167"/>
      <c r="AK49" s="167"/>
      <c r="AL49" s="167"/>
      <c r="AM49" s="167"/>
      <c r="AO49" s="167"/>
      <c r="AP49" s="167"/>
      <c r="AQ49" s="167"/>
      <c r="AR49" s="167"/>
      <c r="AT49" s="167"/>
      <c r="AU49" s="167"/>
      <c r="AV49" s="167"/>
      <c r="AW49" s="167"/>
      <c r="AY49" s="167"/>
      <c r="AZ49" s="167"/>
      <c r="BA49" s="167"/>
      <c r="BB49" s="167"/>
    </row>
    <row r="50" spans="1:54" ht="13.5" customHeight="1" x14ac:dyDescent="0.2">
      <c r="A50" s="17" t="s">
        <v>203</v>
      </c>
      <c r="B50" s="18" t="s">
        <v>364</v>
      </c>
      <c r="C50" s="169">
        <v>5</v>
      </c>
      <c r="D50" s="169"/>
      <c r="E50" s="169"/>
      <c r="F50" s="169"/>
      <c r="G50" s="17">
        <v>4</v>
      </c>
      <c r="H50" s="19">
        <f t="shared" si="28"/>
        <v>108</v>
      </c>
      <c r="I50" s="19">
        <f t="shared" si="30"/>
        <v>144</v>
      </c>
      <c r="J50" s="166">
        <f t="shared" si="29"/>
        <v>66</v>
      </c>
      <c r="K50" s="17">
        <v>6</v>
      </c>
      <c r="L50" s="166">
        <f t="shared" si="25"/>
        <v>72</v>
      </c>
      <c r="M50" s="20">
        <f t="shared" si="26"/>
        <v>4</v>
      </c>
      <c r="N50" s="17">
        <f t="shared" si="27"/>
        <v>4</v>
      </c>
      <c r="P50" s="161"/>
      <c r="Q50" s="161"/>
      <c r="R50" s="161"/>
      <c r="S50" s="161"/>
      <c r="U50" s="167"/>
      <c r="V50" s="167"/>
      <c r="W50" s="167"/>
      <c r="X50" s="167"/>
      <c r="Z50" s="167"/>
      <c r="AA50" s="167"/>
      <c r="AB50" s="167"/>
      <c r="AC50" s="167"/>
      <c r="AE50" s="167"/>
      <c r="AF50" s="167"/>
      <c r="AG50" s="167"/>
      <c r="AH50" s="167"/>
      <c r="AI50" s="176">
        <f>(AJ50+AK50+AL50+AM50)/36</f>
        <v>4</v>
      </c>
      <c r="AJ50" s="167">
        <v>20</v>
      </c>
      <c r="AK50" s="167">
        <f>J50-AJ50</f>
        <v>46</v>
      </c>
      <c r="AL50" s="167">
        <f>K50</f>
        <v>6</v>
      </c>
      <c r="AM50" s="167">
        <f>L50</f>
        <v>72</v>
      </c>
      <c r="AO50" s="167"/>
      <c r="AP50" s="167"/>
      <c r="AQ50" s="167"/>
      <c r="AR50" s="167"/>
      <c r="AT50" s="167"/>
      <c r="AU50" s="167"/>
      <c r="AV50" s="167"/>
      <c r="AW50" s="167"/>
      <c r="AY50" s="167"/>
      <c r="AZ50" s="167"/>
      <c r="BA50" s="167"/>
      <c r="BB50" s="167"/>
    </row>
    <row r="51" spans="1:54" ht="13.5" customHeight="1" x14ac:dyDescent="0.2">
      <c r="A51" s="17" t="s">
        <v>204</v>
      </c>
      <c r="B51" s="27" t="s">
        <v>264</v>
      </c>
      <c r="C51" s="169"/>
      <c r="D51" s="169"/>
      <c r="E51" s="169">
        <v>7</v>
      </c>
      <c r="F51" s="169"/>
      <c r="G51" s="17">
        <v>3</v>
      </c>
      <c r="H51" s="19">
        <f t="shared" si="28"/>
        <v>81</v>
      </c>
      <c r="I51" s="19">
        <f t="shared" si="30"/>
        <v>108</v>
      </c>
      <c r="J51" s="166">
        <f t="shared" si="29"/>
        <v>50</v>
      </c>
      <c r="K51" s="17">
        <v>4</v>
      </c>
      <c r="L51" s="166">
        <f t="shared" si="25"/>
        <v>54</v>
      </c>
      <c r="M51" s="20">
        <f t="shared" si="26"/>
        <v>3</v>
      </c>
      <c r="N51" s="17">
        <f t="shared" si="27"/>
        <v>3</v>
      </c>
      <c r="P51" s="161"/>
      <c r="Q51" s="161"/>
      <c r="R51" s="161"/>
      <c r="S51" s="161"/>
      <c r="U51" s="167"/>
      <c r="V51" s="167"/>
      <c r="W51" s="167"/>
      <c r="X51" s="167"/>
      <c r="Z51" s="167"/>
      <c r="AA51" s="167"/>
      <c r="AB51" s="167"/>
      <c r="AC51" s="167"/>
      <c r="AE51" s="167"/>
      <c r="AF51" s="167"/>
      <c r="AG51" s="167"/>
      <c r="AH51" s="167"/>
      <c r="AJ51" s="167"/>
      <c r="AK51" s="167"/>
      <c r="AL51" s="167"/>
      <c r="AM51" s="167"/>
      <c r="AO51" s="167"/>
      <c r="AP51" s="167"/>
      <c r="AQ51" s="167"/>
      <c r="AR51" s="167"/>
      <c r="AS51" s="176">
        <f t="shared" ref="AS51" si="35">(AT51+AU51+AV51+AW51)/36</f>
        <v>3</v>
      </c>
      <c r="AT51" s="167">
        <v>20</v>
      </c>
      <c r="AU51" s="167">
        <f t="shared" ref="AU51" si="36">J51-AT51</f>
        <v>30</v>
      </c>
      <c r="AV51" s="167">
        <f t="shared" ref="AV51" si="37">K51</f>
        <v>4</v>
      </c>
      <c r="AW51" s="167">
        <f t="shared" ref="AW51" si="38">L51</f>
        <v>54</v>
      </c>
      <c r="AY51" s="167"/>
      <c r="AZ51" s="167"/>
      <c r="BA51" s="167"/>
      <c r="BB51" s="167"/>
    </row>
    <row r="52" spans="1:54" ht="13.5" customHeight="1" x14ac:dyDescent="0.2">
      <c r="A52" s="17" t="s">
        <v>205</v>
      </c>
      <c r="B52" s="18" t="s">
        <v>10</v>
      </c>
      <c r="C52" s="169">
        <v>2</v>
      </c>
      <c r="D52" s="169"/>
      <c r="E52" s="169"/>
      <c r="F52" s="169"/>
      <c r="G52" s="17">
        <v>4</v>
      </c>
      <c r="H52" s="19">
        <f t="shared" si="28"/>
        <v>108</v>
      </c>
      <c r="I52" s="19">
        <f t="shared" si="30"/>
        <v>144</v>
      </c>
      <c r="J52" s="166">
        <f t="shared" si="29"/>
        <v>66</v>
      </c>
      <c r="K52" s="17">
        <v>6</v>
      </c>
      <c r="L52" s="166">
        <f t="shared" si="25"/>
        <v>72</v>
      </c>
      <c r="M52" s="20">
        <f t="shared" si="26"/>
        <v>4</v>
      </c>
      <c r="N52" s="17">
        <f t="shared" si="27"/>
        <v>4</v>
      </c>
      <c r="P52" s="167"/>
      <c r="Q52" s="167"/>
      <c r="R52" s="167"/>
      <c r="S52" s="167"/>
      <c r="T52" s="176">
        <f>(U52+V52+W52+X52)/36</f>
        <v>4</v>
      </c>
      <c r="U52" s="167">
        <v>20</v>
      </c>
      <c r="V52" s="167">
        <f>J52-U52</f>
        <v>46</v>
      </c>
      <c r="W52" s="167">
        <f>K52</f>
        <v>6</v>
      </c>
      <c r="X52" s="167">
        <f>L52</f>
        <v>72</v>
      </c>
      <c r="Z52" s="167"/>
      <c r="AA52" s="167"/>
      <c r="AB52" s="167"/>
      <c r="AC52" s="167"/>
      <c r="AE52" s="167"/>
      <c r="AF52" s="167"/>
      <c r="AG52" s="167"/>
      <c r="AH52" s="167"/>
      <c r="AJ52" s="167"/>
      <c r="AK52" s="167"/>
      <c r="AL52" s="167"/>
      <c r="AM52" s="167"/>
      <c r="AO52" s="167"/>
      <c r="AP52" s="167"/>
      <c r="AQ52" s="167"/>
      <c r="AR52" s="167"/>
      <c r="AT52" s="167"/>
      <c r="AU52" s="167"/>
      <c r="AV52" s="167"/>
      <c r="AW52" s="167"/>
      <c r="AY52" s="167"/>
      <c r="AZ52" s="167"/>
      <c r="BA52" s="167"/>
      <c r="BB52" s="167"/>
    </row>
    <row r="53" spans="1:54" ht="13.5" customHeight="1" x14ac:dyDescent="0.2">
      <c r="A53" s="17" t="s">
        <v>206</v>
      </c>
      <c r="B53" s="18" t="s">
        <v>221</v>
      </c>
      <c r="C53" s="169"/>
      <c r="D53" s="169"/>
      <c r="E53" s="169">
        <v>2</v>
      </c>
      <c r="F53" s="169"/>
      <c r="G53" s="17">
        <v>4</v>
      </c>
      <c r="H53" s="19">
        <f t="shared" si="28"/>
        <v>108</v>
      </c>
      <c r="I53" s="19">
        <f t="shared" si="30"/>
        <v>144</v>
      </c>
      <c r="J53" s="166">
        <f t="shared" si="29"/>
        <v>68</v>
      </c>
      <c r="K53" s="17">
        <v>4</v>
      </c>
      <c r="L53" s="166">
        <f t="shared" si="25"/>
        <v>72</v>
      </c>
      <c r="M53" s="20">
        <f t="shared" si="26"/>
        <v>4</v>
      </c>
      <c r="N53" s="17">
        <f t="shared" si="27"/>
        <v>4</v>
      </c>
      <c r="P53" s="161"/>
      <c r="Q53" s="161"/>
      <c r="R53" s="161"/>
      <c r="S53" s="161"/>
      <c r="T53" s="176">
        <f>(U53+V53+W53+X53)/36</f>
        <v>4</v>
      </c>
      <c r="U53" s="167">
        <v>20</v>
      </c>
      <c r="V53" s="167">
        <f>J53-U53</f>
        <v>48</v>
      </c>
      <c r="W53" s="167">
        <f>K53</f>
        <v>4</v>
      </c>
      <c r="X53" s="167">
        <f>L53</f>
        <v>72</v>
      </c>
      <c r="Z53" s="167"/>
      <c r="AA53" s="167"/>
      <c r="AB53" s="167"/>
      <c r="AC53" s="167"/>
      <c r="AE53" s="167"/>
      <c r="AF53" s="167"/>
      <c r="AG53" s="167"/>
      <c r="AH53" s="167"/>
      <c r="AJ53" s="167"/>
      <c r="AK53" s="167"/>
      <c r="AL53" s="167"/>
      <c r="AM53" s="167"/>
      <c r="AO53" s="167"/>
      <c r="AP53" s="167"/>
      <c r="AQ53" s="167"/>
      <c r="AR53" s="167"/>
      <c r="AT53" s="167"/>
      <c r="AU53" s="167"/>
      <c r="AV53" s="167"/>
      <c r="AW53" s="167"/>
      <c r="AY53" s="167"/>
      <c r="AZ53" s="167"/>
      <c r="BA53" s="167"/>
      <c r="BB53" s="167"/>
    </row>
    <row r="54" spans="1:54" ht="24" customHeight="1" x14ac:dyDescent="0.2">
      <c r="A54" s="17" t="s">
        <v>207</v>
      </c>
      <c r="B54" s="18" t="s">
        <v>275</v>
      </c>
      <c r="C54" s="169">
        <v>6</v>
      </c>
      <c r="D54" s="169"/>
      <c r="E54" s="169"/>
      <c r="F54" s="169"/>
      <c r="G54" s="17">
        <v>4</v>
      </c>
      <c r="H54" s="19">
        <f t="shared" ref="H54" si="39">G54*27</f>
        <v>108</v>
      </c>
      <c r="I54" s="19">
        <f t="shared" ref="I54" si="40">G54*36</f>
        <v>144</v>
      </c>
      <c r="J54" s="166">
        <f t="shared" si="29"/>
        <v>66</v>
      </c>
      <c r="K54" s="17">
        <v>6</v>
      </c>
      <c r="L54" s="166">
        <f t="shared" ref="L54" si="41">I54/2</f>
        <v>72</v>
      </c>
      <c r="M54" s="20">
        <f t="shared" ref="M54" si="42">G54</f>
        <v>4</v>
      </c>
      <c r="N54" s="17">
        <f t="shared" ref="N54" si="43">(J54+L54+K54)/36</f>
        <v>4</v>
      </c>
      <c r="P54" s="161"/>
      <c r="Q54" s="161"/>
      <c r="R54" s="161"/>
      <c r="S54" s="161"/>
      <c r="U54" s="167"/>
      <c r="V54" s="167"/>
      <c r="W54" s="167"/>
      <c r="X54" s="167"/>
      <c r="Z54" s="167"/>
      <c r="AA54" s="167"/>
      <c r="AB54" s="167"/>
      <c r="AC54" s="167"/>
      <c r="AE54" s="167"/>
      <c r="AF54" s="167"/>
      <c r="AG54" s="167"/>
      <c r="AH54" s="167"/>
      <c r="AJ54" s="167"/>
      <c r="AK54" s="167"/>
      <c r="AL54" s="167"/>
      <c r="AM54" s="167"/>
      <c r="AN54" s="176">
        <f>(AO54+AP54+AQ54+AR54)/36</f>
        <v>4</v>
      </c>
      <c r="AO54" s="167">
        <v>20</v>
      </c>
      <c r="AP54" s="167">
        <f>J54-AO54</f>
        <v>46</v>
      </c>
      <c r="AQ54" s="167">
        <f>K54</f>
        <v>6</v>
      </c>
      <c r="AR54" s="167">
        <f>L54</f>
        <v>72</v>
      </c>
      <c r="AT54" s="167"/>
      <c r="AU54" s="167"/>
      <c r="AV54" s="167"/>
      <c r="AW54" s="167"/>
      <c r="AY54" s="167"/>
      <c r="AZ54" s="167"/>
      <c r="BA54" s="167"/>
      <c r="BB54" s="167"/>
    </row>
    <row r="55" spans="1:54" ht="13.5" customHeight="1" x14ac:dyDescent="0.2">
      <c r="A55" s="17" t="s">
        <v>347</v>
      </c>
      <c r="B55" s="18" t="s">
        <v>363</v>
      </c>
      <c r="C55" s="169"/>
      <c r="D55" s="169"/>
      <c r="E55" s="169">
        <v>5</v>
      </c>
      <c r="F55" s="169"/>
      <c r="G55" s="17">
        <v>3</v>
      </c>
      <c r="H55" s="19">
        <f t="shared" si="28"/>
        <v>81</v>
      </c>
      <c r="I55" s="19">
        <f t="shared" si="30"/>
        <v>108</v>
      </c>
      <c r="J55" s="166">
        <f t="shared" si="29"/>
        <v>50</v>
      </c>
      <c r="K55" s="17">
        <v>4</v>
      </c>
      <c r="L55" s="166">
        <f t="shared" si="25"/>
        <v>54</v>
      </c>
      <c r="M55" s="20">
        <f t="shared" si="26"/>
        <v>3</v>
      </c>
      <c r="N55" s="17">
        <f t="shared" si="27"/>
        <v>3</v>
      </c>
      <c r="P55" s="161"/>
      <c r="Q55" s="161"/>
      <c r="R55" s="161"/>
      <c r="S55" s="161"/>
      <c r="U55" s="167"/>
      <c r="V55" s="167"/>
      <c r="W55" s="167"/>
      <c r="X55" s="167"/>
      <c r="Z55" s="167"/>
      <c r="AA55" s="167"/>
      <c r="AB55" s="167"/>
      <c r="AC55" s="167"/>
      <c r="AE55" s="167"/>
      <c r="AF55" s="167"/>
      <c r="AG55" s="167"/>
      <c r="AH55" s="167"/>
      <c r="AI55" s="176">
        <f>(AJ55+AK55+AL55+AM55)/36</f>
        <v>3</v>
      </c>
      <c r="AJ55" s="167">
        <v>20</v>
      </c>
      <c r="AK55" s="167">
        <f>J55-AJ55</f>
        <v>30</v>
      </c>
      <c r="AL55" s="167">
        <f>K55</f>
        <v>4</v>
      </c>
      <c r="AM55" s="167">
        <f>L55</f>
        <v>54</v>
      </c>
      <c r="AO55" s="167"/>
      <c r="AP55" s="167"/>
      <c r="AQ55" s="167"/>
      <c r="AR55" s="167"/>
      <c r="AT55" s="167"/>
      <c r="AU55" s="167"/>
      <c r="AV55" s="167"/>
      <c r="AW55" s="167"/>
      <c r="AY55" s="167"/>
      <c r="AZ55" s="167"/>
      <c r="BA55" s="167"/>
      <c r="BB55" s="167"/>
    </row>
    <row r="56" spans="1:54" s="160" customFormat="1" x14ac:dyDescent="0.2">
      <c r="A56" s="45" t="s">
        <v>331</v>
      </c>
      <c r="B56" s="46" t="s">
        <v>208</v>
      </c>
      <c r="C56" s="33"/>
      <c r="D56" s="33"/>
      <c r="E56" s="33"/>
      <c r="F56" s="126"/>
      <c r="G56" s="47">
        <f>SUM(G57:G82)/2</f>
        <v>41</v>
      </c>
      <c r="H56" s="47">
        <f t="shared" ref="H56:N56" si="44">SUM(H57:H82)/2</f>
        <v>1107</v>
      </c>
      <c r="I56" s="47">
        <f t="shared" si="44"/>
        <v>1476</v>
      </c>
      <c r="J56" s="47">
        <f t="shared" si="44"/>
        <v>686</v>
      </c>
      <c r="K56" s="47">
        <f t="shared" si="44"/>
        <v>52</v>
      </c>
      <c r="L56" s="47">
        <f t="shared" si="44"/>
        <v>738</v>
      </c>
      <c r="M56" s="47">
        <f t="shared" si="44"/>
        <v>41</v>
      </c>
      <c r="N56" s="47">
        <f t="shared" si="44"/>
        <v>41</v>
      </c>
      <c r="O56" s="188">
        <f t="shared" ref="O56:BB56" si="45">SUM(O57:O82)</f>
        <v>0</v>
      </c>
      <c r="P56" s="47">
        <f t="shared" si="45"/>
        <v>0</v>
      </c>
      <c r="Q56" s="47">
        <f t="shared" si="45"/>
        <v>0</v>
      </c>
      <c r="R56" s="47">
        <f t="shared" si="45"/>
        <v>0</v>
      </c>
      <c r="S56" s="47">
        <f t="shared" si="45"/>
        <v>0</v>
      </c>
      <c r="T56" s="47">
        <f t="shared" si="45"/>
        <v>14</v>
      </c>
      <c r="U56" s="47">
        <f t="shared" si="45"/>
        <v>80</v>
      </c>
      <c r="V56" s="47">
        <f t="shared" si="45"/>
        <v>154</v>
      </c>
      <c r="W56" s="47">
        <f t="shared" si="45"/>
        <v>18</v>
      </c>
      <c r="X56" s="47">
        <f t="shared" si="45"/>
        <v>252</v>
      </c>
      <c r="Y56" s="47">
        <f t="shared" si="45"/>
        <v>2</v>
      </c>
      <c r="Z56" s="47">
        <f t="shared" si="45"/>
        <v>14</v>
      </c>
      <c r="AA56" s="47">
        <f t="shared" si="45"/>
        <v>20</v>
      </c>
      <c r="AB56" s="47">
        <f t="shared" si="45"/>
        <v>2</v>
      </c>
      <c r="AC56" s="47">
        <f t="shared" si="45"/>
        <v>36</v>
      </c>
      <c r="AD56" s="47">
        <f t="shared" si="45"/>
        <v>3</v>
      </c>
      <c r="AE56" s="47">
        <f t="shared" si="45"/>
        <v>20</v>
      </c>
      <c r="AF56" s="47">
        <f t="shared" si="45"/>
        <v>30</v>
      </c>
      <c r="AG56" s="47">
        <f t="shared" si="45"/>
        <v>4</v>
      </c>
      <c r="AH56" s="47">
        <f t="shared" si="45"/>
        <v>54</v>
      </c>
      <c r="AI56" s="47">
        <f t="shared" si="45"/>
        <v>6</v>
      </c>
      <c r="AJ56" s="47">
        <f t="shared" si="45"/>
        <v>40</v>
      </c>
      <c r="AK56" s="47">
        <f t="shared" si="45"/>
        <v>60</v>
      </c>
      <c r="AL56" s="47">
        <f t="shared" si="45"/>
        <v>8</v>
      </c>
      <c r="AM56" s="47">
        <f t="shared" si="45"/>
        <v>108</v>
      </c>
      <c r="AN56" s="47">
        <f t="shared" si="45"/>
        <v>6</v>
      </c>
      <c r="AO56" s="47">
        <f t="shared" si="45"/>
        <v>40</v>
      </c>
      <c r="AP56" s="47">
        <f t="shared" si="45"/>
        <v>62</v>
      </c>
      <c r="AQ56" s="47">
        <f t="shared" si="45"/>
        <v>6</v>
      </c>
      <c r="AR56" s="47">
        <f t="shared" si="45"/>
        <v>108</v>
      </c>
      <c r="AS56" s="47">
        <f t="shared" si="45"/>
        <v>3</v>
      </c>
      <c r="AT56" s="47">
        <f t="shared" si="45"/>
        <v>20</v>
      </c>
      <c r="AU56" s="47">
        <f t="shared" si="45"/>
        <v>30</v>
      </c>
      <c r="AV56" s="47">
        <f t="shared" si="45"/>
        <v>4</v>
      </c>
      <c r="AW56" s="47">
        <f t="shared" si="45"/>
        <v>54</v>
      </c>
      <c r="AX56" s="47">
        <f t="shared" si="45"/>
        <v>7</v>
      </c>
      <c r="AY56" s="47">
        <f t="shared" si="45"/>
        <v>40</v>
      </c>
      <c r="AZ56" s="47">
        <f t="shared" si="45"/>
        <v>76</v>
      </c>
      <c r="BA56" s="47">
        <f t="shared" si="45"/>
        <v>10</v>
      </c>
      <c r="BB56" s="47">
        <f t="shared" si="45"/>
        <v>126</v>
      </c>
    </row>
    <row r="57" spans="1:54" ht="13.5" customHeight="1" x14ac:dyDescent="0.2">
      <c r="A57" s="94" t="s">
        <v>210</v>
      </c>
      <c r="B57" s="103" t="s">
        <v>224</v>
      </c>
      <c r="C57" s="169"/>
      <c r="D57" s="169"/>
      <c r="E57" s="169">
        <v>2</v>
      </c>
      <c r="F57" s="169"/>
      <c r="G57" s="94">
        <v>3</v>
      </c>
      <c r="H57" s="94">
        <f>G57*27</f>
        <v>81</v>
      </c>
      <c r="I57" s="96">
        <f>G57*36</f>
        <v>108</v>
      </c>
      <c r="J57" s="97">
        <f>I57/2-K57</f>
        <v>50</v>
      </c>
      <c r="K57" s="94">
        <v>4</v>
      </c>
      <c r="L57" s="97">
        <f>I57/2</f>
        <v>54</v>
      </c>
      <c r="M57" s="104">
        <f>G57</f>
        <v>3</v>
      </c>
      <c r="N57" s="94">
        <f>(J57+L57+K57)/36</f>
        <v>3</v>
      </c>
      <c r="P57" s="167"/>
      <c r="Q57" s="167"/>
      <c r="R57" s="167"/>
      <c r="S57" s="167"/>
      <c r="T57" s="176">
        <f>(U57+V57+W57+X57)/36</f>
        <v>3</v>
      </c>
      <c r="U57" s="167">
        <v>20</v>
      </c>
      <c r="V57" s="167">
        <f>J57-U57</f>
        <v>30</v>
      </c>
      <c r="W57" s="167">
        <f>K57</f>
        <v>4</v>
      </c>
      <c r="X57" s="167">
        <f>L57</f>
        <v>54</v>
      </c>
      <c r="Z57" s="167"/>
      <c r="AA57" s="167"/>
      <c r="AB57" s="167"/>
      <c r="AC57" s="167"/>
      <c r="AE57" s="167"/>
      <c r="AF57" s="167"/>
      <c r="AG57" s="167"/>
      <c r="AH57" s="167"/>
      <c r="AJ57" s="167"/>
      <c r="AK57" s="167"/>
      <c r="AL57" s="167"/>
      <c r="AM57" s="167"/>
      <c r="AO57" s="167"/>
      <c r="AP57" s="167"/>
      <c r="AQ57" s="167"/>
      <c r="AR57" s="167"/>
      <c r="AT57" s="167"/>
      <c r="AU57" s="167"/>
      <c r="AV57" s="167"/>
      <c r="AW57" s="167"/>
      <c r="AY57" s="167"/>
      <c r="AZ57" s="167"/>
      <c r="BA57" s="167"/>
      <c r="BB57" s="167"/>
    </row>
    <row r="58" spans="1:54" ht="13.5" customHeight="1" x14ac:dyDescent="0.2">
      <c r="A58" s="118" t="s">
        <v>211</v>
      </c>
      <c r="B58" s="189" t="s">
        <v>265</v>
      </c>
      <c r="C58" s="145"/>
      <c r="D58" s="145"/>
      <c r="E58" s="98" t="s">
        <v>357</v>
      </c>
      <c r="F58" s="145"/>
      <c r="G58" s="116">
        <v>3</v>
      </c>
      <c r="H58" s="116">
        <v>81</v>
      </c>
      <c r="I58" s="116">
        <v>108</v>
      </c>
      <c r="J58" s="117">
        <v>50</v>
      </c>
      <c r="K58" s="116">
        <v>4</v>
      </c>
      <c r="L58" s="116">
        <v>54</v>
      </c>
      <c r="M58" s="116">
        <v>3</v>
      </c>
      <c r="N58" s="116">
        <v>3</v>
      </c>
      <c r="O58" s="178"/>
      <c r="P58" s="101"/>
      <c r="Q58" s="101"/>
      <c r="R58" s="101"/>
      <c r="S58" s="101"/>
      <c r="T58" s="178"/>
      <c r="U58" s="101"/>
      <c r="V58" s="101"/>
      <c r="W58" s="101"/>
      <c r="X58" s="101"/>
      <c r="Y58" s="178"/>
      <c r="Z58" s="101"/>
      <c r="AA58" s="101"/>
      <c r="AB58" s="101"/>
      <c r="AC58" s="101"/>
      <c r="AD58" s="178"/>
      <c r="AE58" s="101"/>
      <c r="AF58" s="101"/>
      <c r="AG58" s="101"/>
      <c r="AH58" s="101"/>
      <c r="AI58" s="178"/>
      <c r="AJ58" s="101"/>
      <c r="AK58" s="101"/>
      <c r="AL58" s="101"/>
      <c r="AM58" s="101"/>
      <c r="AN58" s="178"/>
      <c r="AO58" s="101"/>
      <c r="AP58" s="101"/>
      <c r="AQ58" s="101"/>
      <c r="AR58" s="101"/>
      <c r="AS58" s="178"/>
      <c r="AT58" s="101"/>
      <c r="AU58" s="101"/>
      <c r="AV58" s="101"/>
      <c r="AW58" s="101"/>
      <c r="AX58" s="178"/>
      <c r="AY58" s="101"/>
      <c r="AZ58" s="101"/>
      <c r="BA58" s="101"/>
      <c r="BB58" s="101"/>
    </row>
    <row r="59" spans="1:54" ht="13.5" customHeight="1" x14ac:dyDescent="0.2">
      <c r="A59" s="94" t="s">
        <v>212</v>
      </c>
      <c r="B59" s="103" t="s">
        <v>267</v>
      </c>
      <c r="C59" s="169">
        <v>2</v>
      </c>
      <c r="D59" s="169"/>
      <c r="E59" s="169"/>
      <c r="F59" s="169"/>
      <c r="G59" s="94">
        <v>5</v>
      </c>
      <c r="H59" s="96">
        <f>G59*27</f>
        <v>135</v>
      </c>
      <c r="I59" s="96">
        <f>G59*36</f>
        <v>180</v>
      </c>
      <c r="J59" s="97">
        <f t="shared" ref="J59:J81" si="46">I59/2-K59</f>
        <v>84</v>
      </c>
      <c r="K59" s="94">
        <v>6</v>
      </c>
      <c r="L59" s="97">
        <f t="shared" ref="L59:L81" si="47">I59/2</f>
        <v>90</v>
      </c>
      <c r="M59" s="104">
        <f>G59</f>
        <v>5</v>
      </c>
      <c r="N59" s="94">
        <f>(J59+L59+K59)/36</f>
        <v>5</v>
      </c>
      <c r="P59" s="167"/>
      <c r="Q59" s="167"/>
      <c r="R59" s="167"/>
      <c r="S59" s="167"/>
      <c r="T59" s="176">
        <f>(U59+V59+W59+X59)/36</f>
        <v>5</v>
      </c>
      <c r="U59" s="167">
        <v>20</v>
      </c>
      <c r="V59" s="167">
        <f>J59-U59</f>
        <v>64</v>
      </c>
      <c r="W59" s="167">
        <f>K59</f>
        <v>6</v>
      </c>
      <c r="X59" s="167">
        <f>L59</f>
        <v>90</v>
      </c>
      <c r="Z59" s="167"/>
      <c r="AA59" s="167"/>
      <c r="AB59" s="167"/>
      <c r="AC59" s="167"/>
      <c r="AE59" s="167"/>
      <c r="AF59" s="167"/>
      <c r="AG59" s="167"/>
      <c r="AH59" s="167"/>
      <c r="AJ59" s="167"/>
      <c r="AK59" s="167"/>
      <c r="AL59" s="167"/>
      <c r="AM59" s="167"/>
      <c r="AO59" s="167"/>
      <c r="AP59" s="167"/>
      <c r="AQ59" s="167"/>
      <c r="AR59" s="167"/>
      <c r="AT59" s="167"/>
      <c r="AU59" s="167"/>
      <c r="AV59" s="167"/>
      <c r="AW59" s="167"/>
      <c r="AY59" s="167"/>
      <c r="AZ59" s="167"/>
      <c r="BA59" s="167"/>
      <c r="BB59" s="167"/>
    </row>
    <row r="60" spans="1:54" ht="13.5" customHeight="1" x14ac:dyDescent="0.2">
      <c r="A60" s="118" t="s">
        <v>213</v>
      </c>
      <c r="B60" s="190" t="s">
        <v>273</v>
      </c>
      <c r="C60" s="98" t="s">
        <v>357</v>
      </c>
      <c r="D60" s="98"/>
      <c r="E60" s="98"/>
      <c r="F60" s="98"/>
      <c r="G60" s="118">
        <v>5</v>
      </c>
      <c r="H60" s="119">
        <v>135</v>
      </c>
      <c r="I60" s="119">
        <v>180</v>
      </c>
      <c r="J60" s="117">
        <v>84</v>
      </c>
      <c r="K60" s="118">
        <v>6</v>
      </c>
      <c r="L60" s="117">
        <v>90</v>
      </c>
      <c r="M60" s="120">
        <v>5</v>
      </c>
      <c r="N60" s="118">
        <v>5</v>
      </c>
      <c r="O60" s="178"/>
      <c r="P60" s="101"/>
      <c r="Q60" s="101"/>
      <c r="R60" s="101"/>
      <c r="S60" s="101"/>
      <c r="T60" s="178"/>
      <c r="U60" s="101"/>
      <c r="V60" s="101"/>
      <c r="W60" s="101"/>
      <c r="X60" s="101"/>
      <c r="Y60" s="178"/>
      <c r="Z60" s="101"/>
      <c r="AA60" s="101"/>
      <c r="AB60" s="101"/>
      <c r="AC60" s="101"/>
      <c r="AD60" s="178"/>
      <c r="AE60" s="101"/>
      <c r="AF60" s="101"/>
      <c r="AG60" s="101"/>
      <c r="AH60" s="101"/>
      <c r="AI60" s="178"/>
      <c r="AJ60" s="101"/>
      <c r="AK60" s="101"/>
      <c r="AL60" s="101"/>
      <c r="AM60" s="101"/>
      <c r="AN60" s="178"/>
      <c r="AO60" s="101"/>
      <c r="AP60" s="101"/>
      <c r="AQ60" s="101"/>
      <c r="AR60" s="101"/>
      <c r="AS60" s="178"/>
      <c r="AT60" s="101"/>
      <c r="AU60" s="101"/>
      <c r="AV60" s="101"/>
      <c r="AW60" s="101"/>
      <c r="AX60" s="178"/>
      <c r="AY60" s="101"/>
      <c r="AZ60" s="101"/>
      <c r="BA60" s="101"/>
      <c r="BB60" s="101"/>
    </row>
    <row r="61" spans="1:54" ht="24" x14ac:dyDescent="0.2">
      <c r="A61" s="94" t="s">
        <v>214</v>
      </c>
      <c r="B61" s="99" t="s">
        <v>266</v>
      </c>
      <c r="C61" s="169"/>
      <c r="D61" s="169"/>
      <c r="E61" s="169">
        <v>6</v>
      </c>
      <c r="F61" s="169"/>
      <c r="G61" s="94">
        <v>3</v>
      </c>
      <c r="H61" s="94">
        <f>G61*27</f>
        <v>81</v>
      </c>
      <c r="I61" s="96">
        <f>G61*36</f>
        <v>108</v>
      </c>
      <c r="J61" s="97">
        <f t="shared" si="46"/>
        <v>50</v>
      </c>
      <c r="K61" s="94">
        <v>4</v>
      </c>
      <c r="L61" s="97">
        <f t="shared" si="47"/>
        <v>54</v>
      </c>
      <c r="M61" s="104">
        <f>G61</f>
        <v>3</v>
      </c>
      <c r="N61" s="94">
        <f>(J61+L61+K61)/36</f>
        <v>3</v>
      </c>
      <c r="O61" s="179"/>
      <c r="P61" s="167"/>
      <c r="Q61" s="167"/>
      <c r="R61" s="167"/>
      <c r="S61" s="167"/>
      <c r="U61" s="167"/>
      <c r="V61" s="167"/>
      <c r="W61" s="167"/>
      <c r="X61" s="167"/>
      <c r="Z61" s="167"/>
      <c r="AA61" s="167"/>
      <c r="AB61" s="167"/>
      <c r="AC61" s="167"/>
      <c r="AE61" s="167"/>
      <c r="AF61" s="167"/>
      <c r="AG61" s="167"/>
      <c r="AH61" s="167"/>
      <c r="AJ61" s="167"/>
      <c r="AK61" s="167"/>
      <c r="AL61" s="167"/>
      <c r="AM61" s="167"/>
      <c r="AN61" s="176">
        <f>(AO61+AP61+AQ61+AR61)/36</f>
        <v>3</v>
      </c>
      <c r="AO61" s="167">
        <v>20</v>
      </c>
      <c r="AP61" s="167">
        <f>J61-AO61</f>
        <v>30</v>
      </c>
      <c r="AQ61" s="167">
        <f>K61</f>
        <v>4</v>
      </c>
      <c r="AR61" s="167">
        <f>L61</f>
        <v>54</v>
      </c>
      <c r="AT61" s="167"/>
      <c r="AU61" s="167"/>
      <c r="AV61" s="167"/>
      <c r="AW61" s="167"/>
      <c r="AY61" s="167"/>
      <c r="AZ61" s="167"/>
      <c r="BA61" s="167"/>
      <c r="BB61" s="167"/>
    </row>
    <row r="62" spans="1:54" ht="36" customHeight="1" x14ac:dyDescent="0.2">
      <c r="A62" s="118" t="s">
        <v>215</v>
      </c>
      <c r="B62" s="191" t="s">
        <v>269</v>
      </c>
      <c r="C62" s="98"/>
      <c r="D62" s="98"/>
      <c r="E62" s="98" t="s">
        <v>357</v>
      </c>
      <c r="F62" s="98"/>
      <c r="G62" s="116">
        <v>3</v>
      </c>
      <c r="H62" s="116">
        <v>81</v>
      </c>
      <c r="I62" s="116">
        <v>108</v>
      </c>
      <c r="J62" s="117">
        <v>50</v>
      </c>
      <c r="K62" s="116">
        <v>4</v>
      </c>
      <c r="L62" s="116">
        <v>54</v>
      </c>
      <c r="M62" s="116">
        <v>3</v>
      </c>
      <c r="N62" s="116">
        <v>3</v>
      </c>
      <c r="O62" s="178"/>
      <c r="P62" s="101"/>
      <c r="Q62" s="101"/>
      <c r="R62" s="101"/>
      <c r="S62" s="101"/>
      <c r="T62" s="178"/>
      <c r="U62" s="101"/>
      <c r="V62" s="101"/>
      <c r="W62" s="101"/>
      <c r="X62" s="101"/>
      <c r="Y62" s="178"/>
      <c r="Z62" s="101"/>
      <c r="AA62" s="101"/>
      <c r="AB62" s="101"/>
      <c r="AC62" s="101"/>
      <c r="AD62" s="178"/>
      <c r="AE62" s="101"/>
      <c r="AF62" s="101"/>
      <c r="AG62" s="101"/>
      <c r="AH62" s="101"/>
      <c r="AI62" s="178"/>
      <c r="AJ62" s="101"/>
      <c r="AK62" s="101"/>
      <c r="AL62" s="101"/>
      <c r="AM62" s="101"/>
      <c r="AN62" s="178"/>
      <c r="AO62" s="101"/>
      <c r="AP62" s="101"/>
      <c r="AQ62" s="101"/>
      <c r="AR62" s="101"/>
      <c r="AS62" s="178"/>
      <c r="AT62" s="101"/>
      <c r="AU62" s="101"/>
      <c r="AV62" s="101"/>
      <c r="AW62" s="101"/>
      <c r="AX62" s="178"/>
      <c r="AY62" s="101"/>
      <c r="AZ62" s="101"/>
      <c r="BA62" s="101"/>
      <c r="BB62" s="102"/>
    </row>
    <row r="63" spans="1:54" ht="13.5" customHeight="1" x14ac:dyDescent="0.2">
      <c r="A63" s="94" t="s">
        <v>216</v>
      </c>
      <c r="B63" s="103" t="s">
        <v>299</v>
      </c>
      <c r="C63" s="169"/>
      <c r="D63" s="169"/>
      <c r="E63" s="169">
        <v>7</v>
      </c>
      <c r="F63" s="169"/>
      <c r="G63" s="94">
        <v>3</v>
      </c>
      <c r="H63" s="94">
        <f>G63*27</f>
        <v>81</v>
      </c>
      <c r="I63" s="96">
        <f>G63*36</f>
        <v>108</v>
      </c>
      <c r="J63" s="97">
        <f t="shared" si="46"/>
        <v>50</v>
      </c>
      <c r="K63" s="94">
        <v>4</v>
      </c>
      <c r="L63" s="97">
        <f t="shared" si="47"/>
        <v>54</v>
      </c>
      <c r="M63" s="104">
        <f>G63</f>
        <v>3</v>
      </c>
      <c r="N63" s="94">
        <f>(J63+L63+K63)/36</f>
        <v>3</v>
      </c>
      <c r="O63" s="179"/>
      <c r="P63" s="167"/>
      <c r="Q63" s="167"/>
      <c r="R63" s="167"/>
      <c r="S63" s="167"/>
      <c r="U63" s="167"/>
      <c r="V63" s="167"/>
      <c r="W63" s="167"/>
      <c r="X63" s="167"/>
      <c r="Z63" s="167"/>
      <c r="AA63" s="167"/>
      <c r="AB63" s="167"/>
      <c r="AC63" s="167"/>
      <c r="AE63" s="167"/>
      <c r="AF63" s="167"/>
      <c r="AG63" s="167"/>
      <c r="AH63" s="167"/>
      <c r="AJ63" s="167"/>
      <c r="AK63" s="167"/>
      <c r="AL63" s="167"/>
      <c r="AM63" s="167"/>
      <c r="AO63" s="167"/>
      <c r="AP63" s="167"/>
      <c r="AQ63" s="167"/>
      <c r="AR63" s="167"/>
      <c r="AS63" s="176">
        <f t="shared" ref="AS63" si="48">(AT63+AU63+AV63+AW63)/36</f>
        <v>3</v>
      </c>
      <c r="AT63" s="167">
        <v>20</v>
      </c>
      <c r="AU63" s="167">
        <f t="shared" ref="AU63" si="49">J63-AT63</f>
        <v>30</v>
      </c>
      <c r="AV63" s="167">
        <f t="shared" ref="AV63" si="50">K63</f>
        <v>4</v>
      </c>
      <c r="AW63" s="167">
        <f t="shared" ref="AW63" si="51">L63</f>
        <v>54</v>
      </c>
      <c r="AY63" s="167"/>
      <c r="AZ63" s="167"/>
      <c r="BA63" s="167"/>
      <c r="BB63" s="167"/>
    </row>
    <row r="64" spans="1:54" ht="24" customHeight="1" x14ac:dyDescent="0.2">
      <c r="A64" s="118" t="s">
        <v>217</v>
      </c>
      <c r="B64" s="189" t="s">
        <v>300</v>
      </c>
      <c r="C64" s="98"/>
      <c r="D64" s="98"/>
      <c r="E64" s="98" t="s">
        <v>357</v>
      </c>
      <c r="F64" s="98"/>
      <c r="G64" s="116">
        <v>3</v>
      </c>
      <c r="H64" s="116">
        <v>81</v>
      </c>
      <c r="I64" s="116">
        <v>108</v>
      </c>
      <c r="J64" s="117">
        <v>50</v>
      </c>
      <c r="K64" s="116">
        <v>4</v>
      </c>
      <c r="L64" s="116">
        <v>54</v>
      </c>
      <c r="M64" s="116">
        <v>3</v>
      </c>
      <c r="N64" s="116">
        <v>3</v>
      </c>
      <c r="O64" s="178"/>
      <c r="P64" s="101"/>
      <c r="Q64" s="101"/>
      <c r="R64" s="101"/>
      <c r="S64" s="101"/>
      <c r="T64" s="178"/>
      <c r="U64" s="101"/>
      <c r="V64" s="101"/>
      <c r="W64" s="101"/>
      <c r="X64" s="101"/>
      <c r="Y64" s="178"/>
      <c r="Z64" s="101"/>
      <c r="AA64" s="101"/>
      <c r="AB64" s="101"/>
      <c r="AC64" s="101"/>
      <c r="AD64" s="178"/>
      <c r="AE64" s="101"/>
      <c r="AF64" s="101"/>
      <c r="AG64" s="101"/>
      <c r="AH64" s="101"/>
      <c r="AI64" s="178"/>
      <c r="AJ64" s="101"/>
      <c r="AK64" s="101"/>
      <c r="AL64" s="101"/>
      <c r="AM64" s="101"/>
      <c r="AN64" s="178"/>
      <c r="AO64" s="101"/>
      <c r="AP64" s="101"/>
      <c r="AQ64" s="101"/>
      <c r="AR64" s="101"/>
      <c r="AS64" s="178"/>
      <c r="AT64" s="101"/>
      <c r="AU64" s="101"/>
      <c r="AV64" s="101"/>
      <c r="AW64" s="101"/>
      <c r="AX64" s="178"/>
      <c r="AY64" s="101"/>
      <c r="AZ64" s="101"/>
      <c r="BA64" s="101"/>
      <c r="BB64" s="102"/>
    </row>
    <row r="65" spans="1:54" ht="24" customHeight="1" x14ac:dyDescent="0.2">
      <c r="A65" s="94" t="s">
        <v>218</v>
      </c>
      <c r="B65" s="103" t="s">
        <v>301</v>
      </c>
      <c r="C65" s="169"/>
      <c r="D65" s="169"/>
      <c r="E65" s="169">
        <v>8</v>
      </c>
      <c r="F65" s="169"/>
      <c r="G65" s="94">
        <v>3</v>
      </c>
      <c r="H65" s="94">
        <f>G65*27</f>
        <v>81</v>
      </c>
      <c r="I65" s="96">
        <f>G65*36</f>
        <v>108</v>
      </c>
      <c r="J65" s="97">
        <f t="shared" si="46"/>
        <v>50</v>
      </c>
      <c r="K65" s="94">
        <v>4</v>
      </c>
      <c r="L65" s="97">
        <f t="shared" si="47"/>
        <v>54</v>
      </c>
      <c r="M65" s="104">
        <f>G65</f>
        <v>3</v>
      </c>
      <c r="N65" s="94">
        <f>(J65+L65+K65)/36</f>
        <v>3</v>
      </c>
      <c r="O65" s="179"/>
      <c r="P65" s="167"/>
      <c r="Q65" s="167"/>
      <c r="R65" s="167"/>
      <c r="S65" s="167"/>
      <c r="U65" s="167"/>
      <c r="V65" s="167"/>
      <c r="W65" s="167"/>
      <c r="X65" s="167"/>
      <c r="Z65" s="167"/>
      <c r="AA65" s="167"/>
      <c r="AB65" s="167"/>
      <c r="AC65" s="167"/>
      <c r="AE65" s="167"/>
      <c r="AF65" s="167"/>
      <c r="AG65" s="167"/>
      <c r="AH65" s="167"/>
      <c r="AJ65" s="167"/>
      <c r="AK65" s="167"/>
      <c r="AL65" s="167"/>
      <c r="AM65" s="167"/>
      <c r="AO65" s="167"/>
      <c r="AP65" s="167"/>
      <c r="AQ65" s="167"/>
      <c r="AR65" s="167"/>
      <c r="AT65" s="28"/>
      <c r="AU65" s="28"/>
      <c r="AV65" s="28"/>
      <c r="AW65" s="28"/>
      <c r="AX65" s="176">
        <f>SUM(AY65:BB65)/36</f>
        <v>3</v>
      </c>
      <c r="AY65" s="167">
        <v>20</v>
      </c>
      <c r="AZ65" s="167">
        <f>J65-AY65</f>
        <v>30</v>
      </c>
      <c r="BA65" s="167">
        <f>K65</f>
        <v>4</v>
      </c>
      <c r="BB65" s="167">
        <f>L65</f>
        <v>54</v>
      </c>
    </row>
    <row r="66" spans="1:54" ht="24" customHeight="1" x14ac:dyDescent="0.2">
      <c r="A66" s="118" t="s">
        <v>220</v>
      </c>
      <c r="B66" s="189" t="s">
        <v>302</v>
      </c>
      <c r="C66" s="98"/>
      <c r="D66" s="98"/>
      <c r="E66" s="98" t="s">
        <v>357</v>
      </c>
      <c r="F66" s="98"/>
      <c r="G66" s="116">
        <v>3</v>
      </c>
      <c r="H66" s="116">
        <v>81</v>
      </c>
      <c r="I66" s="116">
        <v>108</v>
      </c>
      <c r="J66" s="117">
        <v>50</v>
      </c>
      <c r="K66" s="116">
        <v>4</v>
      </c>
      <c r="L66" s="116">
        <v>54</v>
      </c>
      <c r="M66" s="116">
        <v>3</v>
      </c>
      <c r="N66" s="116">
        <v>3</v>
      </c>
      <c r="O66" s="178"/>
      <c r="P66" s="101"/>
      <c r="Q66" s="101"/>
      <c r="R66" s="101"/>
      <c r="S66" s="101"/>
      <c r="T66" s="178"/>
      <c r="U66" s="101"/>
      <c r="V66" s="101"/>
      <c r="W66" s="101"/>
      <c r="X66" s="101"/>
      <c r="Y66" s="178"/>
      <c r="Z66" s="101"/>
      <c r="AA66" s="101"/>
      <c r="AB66" s="101"/>
      <c r="AC66" s="101"/>
      <c r="AD66" s="178"/>
      <c r="AE66" s="101"/>
      <c r="AF66" s="101"/>
      <c r="AG66" s="101"/>
      <c r="AH66" s="101"/>
      <c r="AI66" s="178"/>
      <c r="AJ66" s="101"/>
      <c r="AK66" s="101"/>
      <c r="AL66" s="101"/>
      <c r="AM66" s="101"/>
      <c r="AN66" s="178"/>
      <c r="AO66" s="101"/>
      <c r="AP66" s="101"/>
      <c r="AQ66" s="101"/>
      <c r="AR66" s="101"/>
      <c r="AS66" s="178"/>
      <c r="AT66" s="101"/>
      <c r="AU66" s="101"/>
      <c r="AV66" s="101"/>
      <c r="AW66" s="101"/>
      <c r="AX66" s="178"/>
      <c r="AY66" s="101"/>
      <c r="AZ66" s="101"/>
      <c r="BA66" s="101"/>
      <c r="BB66" s="102"/>
    </row>
    <row r="67" spans="1:54" ht="13.5" customHeight="1" x14ac:dyDescent="0.2">
      <c r="A67" s="94" t="s">
        <v>222</v>
      </c>
      <c r="B67" s="103" t="s">
        <v>232</v>
      </c>
      <c r="C67" s="169"/>
      <c r="D67" s="169"/>
      <c r="E67" s="169">
        <v>5</v>
      </c>
      <c r="F67" s="169"/>
      <c r="G67" s="94">
        <v>3</v>
      </c>
      <c r="H67" s="94">
        <f>G67*27</f>
        <v>81</v>
      </c>
      <c r="I67" s="96">
        <f>G67*36</f>
        <v>108</v>
      </c>
      <c r="J67" s="97">
        <f t="shared" si="46"/>
        <v>50</v>
      </c>
      <c r="K67" s="94">
        <v>4</v>
      </c>
      <c r="L67" s="97">
        <f t="shared" si="47"/>
        <v>54</v>
      </c>
      <c r="M67" s="104">
        <f>G67</f>
        <v>3</v>
      </c>
      <c r="N67" s="94">
        <f>(J67+L67+K67)/36</f>
        <v>3</v>
      </c>
      <c r="O67" s="179"/>
      <c r="P67" s="167"/>
      <c r="Q67" s="167"/>
      <c r="R67" s="167"/>
      <c r="S67" s="167"/>
      <c r="U67" s="167"/>
      <c r="V67" s="167"/>
      <c r="W67" s="167"/>
      <c r="X67" s="167"/>
      <c r="Z67" s="167"/>
      <c r="AA67" s="167"/>
      <c r="AB67" s="167"/>
      <c r="AC67" s="167"/>
      <c r="AE67" s="167"/>
      <c r="AF67" s="167"/>
      <c r="AG67" s="167"/>
      <c r="AH67" s="167"/>
      <c r="AI67" s="176">
        <f>(AJ67+AK67+AL67+AM67)/36</f>
        <v>3</v>
      </c>
      <c r="AJ67" s="167">
        <v>20</v>
      </c>
      <c r="AK67" s="167">
        <f>J67-AJ67</f>
        <v>30</v>
      </c>
      <c r="AL67" s="167">
        <f>K67</f>
        <v>4</v>
      </c>
      <c r="AM67" s="167">
        <f>L67</f>
        <v>54</v>
      </c>
      <c r="AO67" s="167"/>
      <c r="AP67" s="167"/>
      <c r="AQ67" s="167"/>
      <c r="AR67" s="167"/>
      <c r="AT67" s="167"/>
      <c r="AU67" s="167"/>
      <c r="AV67" s="167"/>
      <c r="AW67" s="167"/>
      <c r="AY67" s="167"/>
      <c r="AZ67" s="167"/>
      <c r="BA67" s="167"/>
      <c r="BB67" s="167"/>
    </row>
    <row r="68" spans="1:54" ht="24" customHeight="1" x14ac:dyDescent="0.2">
      <c r="A68" s="118" t="s">
        <v>223</v>
      </c>
      <c r="B68" s="189" t="s">
        <v>277</v>
      </c>
      <c r="C68" s="98"/>
      <c r="D68" s="98"/>
      <c r="E68" s="98" t="s">
        <v>357</v>
      </c>
      <c r="F68" s="98"/>
      <c r="G68" s="116">
        <v>3</v>
      </c>
      <c r="H68" s="116">
        <v>81</v>
      </c>
      <c r="I68" s="116">
        <v>108</v>
      </c>
      <c r="J68" s="117">
        <v>50</v>
      </c>
      <c r="K68" s="116">
        <v>4</v>
      </c>
      <c r="L68" s="116">
        <v>54</v>
      </c>
      <c r="M68" s="116">
        <v>3</v>
      </c>
      <c r="N68" s="116">
        <v>3</v>
      </c>
      <c r="O68" s="178"/>
      <c r="P68" s="101"/>
      <c r="Q68" s="101"/>
      <c r="R68" s="101"/>
      <c r="S68" s="101"/>
      <c r="T68" s="178"/>
      <c r="U68" s="101"/>
      <c r="V68" s="101"/>
      <c r="W68" s="101"/>
      <c r="X68" s="101"/>
      <c r="Y68" s="178"/>
      <c r="Z68" s="101"/>
      <c r="AA68" s="101"/>
      <c r="AB68" s="101"/>
      <c r="AC68" s="101"/>
      <c r="AD68" s="178"/>
      <c r="AE68" s="101"/>
      <c r="AF68" s="101"/>
      <c r="AG68" s="101"/>
      <c r="AH68" s="101"/>
      <c r="AI68" s="178"/>
      <c r="AJ68" s="101"/>
      <c r="AK68" s="101"/>
      <c r="AL68" s="101"/>
      <c r="AM68" s="101"/>
      <c r="AN68" s="178"/>
      <c r="AO68" s="101"/>
      <c r="AP68" s="101"/>
      <c r="AQ68" s="101"/>
      <c r="AR68" s="101"/>
      <c r="AS68" s="178"/>
      <c r="AT68" s="101"/>
      <c r="AU68" s="101"/>
      <c r="AV68" s="101"/>
      <c r="AW68" s="101"/>
      <c r="AX68" s="178"/>
      <c r="AY68" s="101"/>
      <c r="AZ68" s="101"/>
      <c r="BA68" s="101"/>
      <c r="BB68" s="102"/>
    </row>
    <row r="69" spans="1:54" ht="24" customHeight="1" x14ac:dyDescent="0.2">
      <c r="A69" s="94" t="s">
        <v>225</v>
      </c>
      <c r="B69" s="174" t="s">
        <v>268</v>
      </c>
      <c r="C69" s="169"/>
      <c r="D69" s="169">
        <v>3</v>
      </c>
      <c r="E69" s="169"/>
      <c r="F69" s="169"/>
      <c r="G69" s="94">
        <v>2</v>
      </c>
      <c r="H69" s="94">
        <f>G69*27</f>
        <v>54</v>
      </c>
      <c r="I69" s="96">
        <f>G69*36</f>
        <v>72</v>
      </c>
      <c r="J69" s="97">
        <f t="shared" si="46"/>
        <v>34</v>
      </c>
      <c r="K69" s="94">
        <v>2</v>
      </c>
      <c r="L69" s="97">
        <f t="shared" si="47"/>
        <v>36</v>
      </c>
      <c r="M69" s="104">
        <f>G69</f>
        <v>2</v>
      </c>
      <c r="N69" s="94">
        <f>(J69+L69+K69)/36</f>
        <v>2</v>
      </c>
      <c r="O69" s="179"/>
      <c r="P69" s="167"/>
      <c r="Q69" s="167"/>
      <c r="R69" s="167"/>
      <c r="S69" s="167"/>
      <c r="U69" s="167"/>
      <c r="V69" s="167"/>
      <c r="W69" s="167"/>
      <c r="X69" s="167"/>
      <c r="Y69" s="176">
        <f>(Z69+AA69+AB69+AC69)/36</f>
        <v>2</v>
      </c>
      <c r="Z69" s="167">
        <v>14</v>
      </c>
      <c r="AA69" s="167">
        <f>J69-Z69</f>
        <v>20</v>
      </c>
      <c r="AB69" s="167">
        <f>K69</f>
        <v>2</v>
      </c>
      <c r="AC69" s="167">
        <f>L69</f>
        <v>36</v>
      </c>
      <c r="AE69" s="167"/>
      <c r="AF69" s="167"/>
      <c r="AG69" s="167"/>
      <c r="AH69" s="167"/>
      <c r="AJ69" s="167"/>
      <c r="AK69" s="167"/>
      <c r="AL69" s="167"/>
      <c r="AM69" s="167"/>
      <c r="AO69" s="167"/>
      <c r="AP69" s="167"/>
      <c r="AQ69" s="167"/>
      <c r="AR69" s="167"/>
      <c r="AT69" s="167"/>
      <c r="AU69" s="167"/>
      <c r="AV69" s="167"/>
      <c r="AW69" s="167"/>
      <c r="AY69" s="167"/>
      <c r="AZ69" s="167"/>
      <c r="BA69" s="167"/>
      <c r="BB69" s="167"/>
    </row>
    <row r="70" spans="1:54" ht="24" customHeight="1" x14ac:dyDescent="0.2">
      <c r="A70" s="118" t="s">
        <v>226</v>
      </c>
      <c r="B70" s="192" t="s">
        <v>293</v>
      </c>
      <c r="C70" s="98"/>
      <c r="D70" s="98" t="s">
        <v>357</v>
      </c>
      <c r="E70" s="98"/>
      <c r="F70" s="98"/>
      <c r="G70" s="116">
        <v>2</v>
      </c>
      <c r="H70" s="116">
        <v>54</v>
      </c>
      <c r="I70" s="116">
        <v>72</v>
      </c>
      <c r="J70" s="117">
        <v>34</v>
      </c>
      <c r="K70" s="116">
        <v>2</v>
      </c>
      <c r="L70" s="116">
        <v>36</v>
      </c>
      <c r="M70" s="116">
        <v>2</v>
      </c>
      <c r="N70" s="116">
        <v>2</v>
      </c>
      <c r="O70" s="178"/>
      <c r="P70" s="101"/>
      <c r="Q70" s="101"/>
      <c r="R70" s="101"/>
      <c r="S70" s="101"/>
      <c r="T70" s="178"/>
      <c r="U70" s="101"/>
      <c r="V70" s="101"/>
      <c r="W70" s="101"/>
      <c r="X70" s="101"/>
      <c r="Y70" s="178"/>
      <c r="Z70" s="101"/>
      <c r="AA70" s="101"/>
      <c r="AB70" s="101"/>
      <c r="AC70" s="101"/>
      <c r="AD70" s="178"/>
      <c r="AE70" s="101"/>
      <c r="AF70" s="101"/>
      <c r="AG70" s="101"/>
      <c r="AH70" s="101"/>
      <c r="AI70" s="178"/>
      <c r="AJ70" s="101"/>
      <c r="AK70" s="101"/>
      <c r="AL70" s="101"/>
      <c r="AM70" s="101"/>
      <c r="AN70" s="178"/>
      <c r="AO70" s="101"/>
      <c r="AP70" s="101"/>
      <c r="AQ70" s="101"/>
      <c r="AR70" s="101"/>
      <c r="AS70" s="178"/>
      <c r="AT70" s="101"/>
      <c r="AU70" s="101"/>
      <c r="AV70" s="101"/>
      <c r="AW70" s="101"/>
      <c r="AX70" s="178"/>
      <c r="AY70" s="101"/>
      <c r="AZ70" s="101"/>
      <c r="BA70" s="101"/>
      <c r="BB70" s="102"/>
    </row>
    <row r="71" spans="1:54" ht="13.5" customHeight="1" x14ac:dyDescent="0.2">
      <c r="A71" s="94" t="s">
        <v>227</v>
      </c>
      <c r="B71" s="174" t="s">
        <v>294</v>
      </c>
      <c r="C71" s="169"/>
      <c r="D71" s="169"/>
      <c r="E71" s="169">
        <v>2</v>
      </c>
      <c r="F71" s="169"/>
      <c r="G71" s="94">
        <v>3</v>
      </c>
      <c r="H71" s="94">
        <f>G71*27</f>
        <v>81</v>
      </c>
      <c r="I71" s="96">
        <f>G71*36</f>
        <v>108</v>
      </c>
      <c r="J71" s="97">
        <f t="shared" si="46"/>
        <v>50</v>
      </c>
      <c r="K71" s="94">
        <v>4</v>
      </c>
      <c r="L71" s="97">
        <f t="shared" si="47"/>
        <v>54</v>
      </c>
      <c r="M71" s="104">
        <f>G71</f>
        <v>3</v>
      </c>
      <c r="N71" s="94">
        <f>(J71+L71+K71)/36</f>
        <v>3</v>
      </c>
      <c r="O71" s="179"/>
      <c r="P71" s="167"/>
      <c r="Q71" s="167"/>
      <c r="R71" s="167"/>
      <c r="S71" s="167"/>
      <c r="T71" s="176">
        <f>(U71+V71+W71+X71)/36</f>
        <v>3</v>
      </c>
      <c r="U71" s="167">
        <v>20</v>
      </c>
      <c r="V71" s="167">
        <f>J71-U71</f>
        <v>30</v>
      </c>
      <c r="W71" s="167">
        <f>K71</f>
        <v>4</v>
      </c>
      <c r="X71" s="167">
        <f>L71</f>
        <v>54</v>
      </c>
      <c r="Z71" s="167"/>
      <c r="AA71" s="167"/>
      <c r="AB71" s="167"/>
      <c r="AC71" s="167"/>
      <c r="AE71" s="167"/>
      <c r="AF71" s="167"/>
      <c r="AG71" s="167"/>
      <c r="AH71" s="167"/>
      <c r="AJ71" s="167"/>
      <c r="AK71" s="167"/>
      <c r="AL71" s="167"/>
      <c r="AM71" s="167"/>
      <c r="AO71" s="167"/>
      <c r="AP71" s="167"/>
      <c r="AQ71" s="167"/>
      <c r="AR71" s="167"/>
      <c r="AT71" s="167"/>
      <c r="AU71" s="167"/>
      <c r="AV71" s="167"/>
      <c r="AW71" s="167"/>
      <c r="AY71" s="167"/>
      <c r="AZ71" s="167"/>
      <c r="BA71" s="167"/>
      <c r="BB71" s="167"/>
    </row>
    <row r="72" spans="1:54" ht="13.5" customHeight="1" x14ac:dyDescent="0.2">
      <c r="A72" s="118" t="s">
        <v>228</v>
      </c>
      <c r="B72" s="192" t="s">
        <v>295</v>
      </c>
      <c r="C72" s="98"/>
      <c r="D72" s="98"/>
      <c r="E72" s="98" t="s">
        <v>357</v>
      </c>
      <c r="F72" s="98"/>
      <c r="G72" s="116">
        <v>3</v>
      </c>
      <c r="H72" s="116">
        <v>81</v>
      </c>
      <c r="I72" s="116">
        <v>108</v>
      </c>
      <c r="J72" s="117">
        <v>50</v>
      </c>
      <c r="K72" s="116">
        <v>4</v>
      </c>
      <c r="L72" s="116">
        <v>54</v>
      </c>
      <c r="M72" s="116">
        <v>3</v>
      </c>
      <c r="N72" s="116">
        <v>3</v>
      </c>
      <c r="O72" s="178"/>
      <c r="P72" s="101"/>
      <c r="Q72" s="101"/>
      <c r="R72" s="101"/>
      <c r="S72" s="101"/>
      <c r="T72" s="178"/>
      <c r="U72" s="101"/>
      <c r="V72" s="101"/>
      <c r="W72" s="101"/>
      <c r="X72" s="101"/>
      <c r="Y72" s="178"/>
      <c r="Z72" s="101"/>
      <c r="AA72" s="101"/>
      <c r="AB72" s="101"/>
      <c r="AC72" s="101"/>
      <c r="AD72" s="178"/>
      <c r="AE72" s="101"/>
      <c r="AF72" s="101"/>
      <c r="AG72" s="101"/>
      <c r="AH72" s="101"/>
      <c r="AI72" s="178"/>
      <c r="AJ72" s="101"/>
      <c r="AK72" s="101"/>
      <c r="AL72" s="101"/>
      <c r="AM72" s="101"/>
      <c r="AN72" s="178"/>
      <c r="AO72" s="101"/>
      <c r="AP72" s="101"/>
      <c r="AQ72" s="101"/>
      <c r="AR72" s="101"/>
      <c r="AS72" s="178"/>
      <c r="AT72" s="101"/>
      <c r="AU72" s="101"/>
      <c r="AV72" s="101"/>
      <c r="AW72" s="101"/>
      <c r="AX72" s="178"/>
      <c r="AY72" s="101"/>
      <c r="AZ72" s="101"/>
      <c r="BA72" s="101"/>
      <c r="BB72" s="102"/>
    </row>
    <row r="73" spans="1:54" ht="24" customHeight="1" x14ac:dyDescent="0.2">
      <c r="A73" s="94" t="s">
        <v>229</v>
      </c>
      <c r="B73" s="103" t="s">
        <v>303</v>
      </c>
      <c r="C73" s="169"/>
      <c r="D73" s="169"/>
      <c r="E73" s="169">
        <v>5</v>
      </c>
      <c r="F73" s="169"/>
      <c r="G73" s="94">
        <v>3</v>
      </c>
      <c r="H73" s="94">
        <f>G73*27</f>
        <v>81</v>
      </c>
      <c r="I73" s="96">
        <f>G73*36</f>
        <v>108</v>
      </c>
      <c r="J73" s="97">
        <f t="shared" si="46"/>
        <v>50</v>
      </c>
      <c r="K73" s="94">
        <v>4</v>
      </c>
      <c r="L73" s="97">
        <f t="shared" si="47"/>
        <v>54</v>
      </c>
      <c r="M73" s="104">
        <f>G73</f>
        <v>3</v>
      </c>
      <c r="N73" s="94">
        <f>(J73+L73+K73)/36</f>
        <v>3</v>
      </c>
      <c r="O73" s="180"/>
      <c r="P73" s="161"/>
      <c r="Q73" s="161"/>
      <c r="R73" s="161"/>
      <c r="S73" s="161"/>
      <c r="T73" s="181"/>
      <c r="U73" s="161"/>
      <c r="V73" s="161"/>
      <c r="W73" s="161"/>
      <c r="X73" s="161"/>
      <c r="Y73" s="181"/>
      <c r="Z73" s="161"/>
      <c r="AA73" s="161"/>
      <c r="AB73" s="161"/>
      <c r="AC73" s="161"/>
      <c r="AD73" s="182"/>
      <c r="AE73" s="28"/>
      <c r="AF73" s="28"/>
      <c r="AG73" s="28"/>
      <c r="AH73" s="28"/>
      <c r="AI73" s="176">
        <f>(AJ73+AK73+AL73+AM73)/36</f>
        <v>3</v>
      </c>
      <c r="AJ73" s="167">
        <v>20</v>
      </c>
      <c r="AK73" s="166">
        <f>J73-AJ73</f>
        <v>30</v>
      </c>
      <c r="AL73" s="167">
        <f>K73</f>
        <v>4</v>
      </c>
      <c r="AM73" s="166">
        <f>L73</f>
        <v>54</v>
      </c>
      <c r="AO73" s="167"/>
      <c r="AP73" s="167"/>
      <c r="AQ73" s="167"/>
      <c r="AR73" s="167"/>
      <c r="AT73" s="167"/>
      <c r="AU73" s="167"/>
      <c r="AV73" s="167"/>
      <c r="AW73" s="167"/>
      <c r="AY73" s="167"/>
      <c r="AZ73" s="167"/>
      <c r="BA73" s="167"/>
      <c r="BB73" s="167"/>
    </row>
    <row r="74" spans="1:54" ht="13.5" customHeight="1" x14ac:dyDescent="0.2">
      <c r="A74" s="118" t="s">
        <v>230</v>
      </c>
      <c r="B74" s="189" t="s">
        <v>304</v>
      </c>
      <c r="C74" s="98"/>
      <c r="D74" s="98"/>
      <c r="E74" s="98" t="s">
        <v>357</v>
      </c>
      <c r="F74" s="98"/>
      <c r="G74" s="116">
        <v>3</v>
      </c>
      <c r="H74" s="116">
        <v>81</v>
      </c>
      <c r="I74" s="116">
        <v>108</v>
      </c>
      <c r="J74" s="117">
        <v>50</v>
      </c>
      <c r="K74" s="116">
        <v>4</v>
      </c>
      <c r="L74" s="116">
        <v>54</v>
      </c>
      <c r="M74" s="116">
        <v>3</v>
      </c>
      <c r="N74" s="116">
        <v>3</v>
      </c>
      <c r="O74" s="178"/>
      <c r="P74" s="101"/>
      <c r="Q74" s="101"/>
      <c r="R74" s="101"/>
      <c r="S74" s="101"/>
      <c r="T74" s="178"/>
      <c r="U74" s="101"/>
      <c r="V74" s="101"/>
      <c r="W74" s="101"/>
      <c r="X74" s="101"/>
      <c r="Y74" s="178"/>
      <c r="Z74" s="101"/>
      <c r="AA74" s="101"/>
      <c r="AB74" s="101"/>
      <c r="AC74" s="101"/>
      <c r="AD74" s="178"/>
      <c r="AE74" s="101"/>
      <c r="AF74" s="101"/>
      <c r="AG74" s="101"/>
      <c r="AH74" s="101"/>
      <c r="AI74" s="178"/>
      <c r="AJ74" s="101"/>
      <c r="AK74" s="101"/>
      <c r="AL74" s="101"/>
      <c r="AM74" s="101"/>
      <c r="AN74" s="178"/>
      <c r="AO74" s="101"/>
      <c r="AP74" s="101"/>
      <c r="AQ74" s="101"/>
      <c r="AR74" s="101"/>
      <c r="AS74" s="178"/>
      <c r="AT74" s="101"/>
      <c r="AU74" s="101"/>
      <c r="AV74" s="101"/>
      <c r="AW74" s="101"/>
      <c r="AX74" s="178"/>
      <c r="AY74" s="101"/>
      <c r="AZ74" s="101"/>
      <c r="BA74" s="101"/>
      <c r="BB74" s="102"/>
    </row>
    <row r="75" spans="1:54" ht="13.5" customHeight="1" x14ac:dyDescent="0.2">
      <c r="A75" s="94" t="s">
        <v>231</v>
      </c>
      <c r="B75" s="103" t="s">
        <v>305</v>
      </c>
      <c r="C75" s="169"/>
      <c r="D75" s="169">
        <v>6</v>
      </c>
      <c r="E75" s="169"/>
      <c r="F75" s="169"/>
      <c r="G75" s="94">
        <v>3</v>
      </c>
      <c r="H75" s="94">
        <f>G75*27</f>
        <v>81</v>
      </c>
      <c r="I75" s="96">
        <f>G75*36</f>
        <v>108</v>
      </c>
      <c r="J75" s="97">
        <f t="shared" si="46"/>
        <v>52</v>
      </c>
      <c r="K75" s="94">
        <v>2</v>
      </c>
      <c r="L75" s="97">
        <f t="shared" si="47"/>
        <v>54</v>
      </c>
      <c r="M75" s="104">
        <f>G75</f>
        <v>3</v>
      </c>
      <c r="N75" s="94">
        <f>(J75+L75+K75)/36</f>
        <v>3</v>
      </c>
      <c r="O75" s="180"/>
      <c r="P75" s="161"/>
      <c r="Q75" s="161"/>
      <c r="R75" s="161"/>
      <c r="S75" s="161"/>
      <c r="T75" s="181"/>
      <c r="U75" s="161"/>
      <c r="V75" s="161"/>
      <c r="W75" s="161"/>
      <c r="X75" s="161"/>
      <c r="Y75" s="181"/>
      <c r="Z75" s="161"/>
      <c r="AA75" s="161"/>
      <c r="AB75" s="161"/>
      <c r="AC75" s="161"/>
      <c r="AD75" s="181"/>
      <c r="AE75" s="161"/>
      <c r="AF75" s="161"/>
      <c r="AG75" s="161"/>
      <c r="AH75" s="161"/>
      <c r="AI75" s="181"/>
      <c r="AJ75" s="161"/>
      <c r="AK75" s="161"/>
      <c r="AL75" s="161"/>
      <c r="AM75" s="161"/>
      <c r="AN75" s="176">
        <f>(AO75+AP75+AQ75+AR75)/36</f>
        <v>3</v>
      </c>
      <c r="AO75" s="167">
        <v>20</v>
      </c>
      <c r="AP75" s="167">
        <f>J75-AO75</f>
        <v>32</v>
      </c>
      <c r="AQ75" s="167">
        <f>K75</f>
        <v>2</v>
      </c>
      <c r="AR75" s="167">
        <f>L75</f>
        <v>54</v>
      </c>
      <c r="AS75" s="182"/>
      <c r="AT75" s="28"/>
      <c r="AU75" s="28"/>
      <c r="AV75" s="28"/>
      <c r="AW75" s="28"/>
      <c r="AX75" s="181"/>
      <c r="AY75" s="161"/>
      <c r="AZ75" s="161"/>
      <c r="BA75" s="161"/>
      <c r="BB75" s="161"/>
    </row>
    <row r="76" spans="1:54" ht="24" customHeight="1" x14ac:dyDescent="0.2">
      <c r="A76" s="118" t="s">
        <v>233</v>
      </c>
      <c r="B76" s="189" t="s">
        <v>270</v>
      </c>
      <c r="C76" s="98"/>
      <c r="D76" s="98" t="s">
        <v>357</v>
      </c>
      <c r="E76" s="98"/>
      <c r="F76" s="98"/>
      <c r="G76" s="116">
        <v>3</v>
      </c>
      <c r="H76" s="116">
        <v>81</v>
      </c>
      <c r="I76" s="116">
        <v>108</v>
      </c>
      <c r="J76" s="117">
        <v>52</v>
      </c>
      <c r="K76" s="116">
        <v>2</v>
      </c>
      <c r="L76" s="116">
        <v>54</v>
      </c>
      <c r="M76" s="116">
        <v>3</v>
      </c>
      <c r="N76" s="116">
        <v>3</v>
      </c>
      <c r="O76" s="178"/>
      <c r="P76" s="101"/>
      <c r="Q76" s="101"/>
      <c r="R76" s="101"/>
      <c r="S76" s="101"/>
      <c r="T76" s="178"/>
      <c r="U76" s="101"/>
      <c r="V76" s="101"/>
      <c r="W76" s="101"/>
      <c r="X76" s="101"/>
      <c r="Y76" s="178"/>
      <c r="Z76" s="101"/>
      <c r="AA76" s="101"/>
      <c r="AB76" s="101"/>
      <c r="AC76" s="101"/>
      <c r="AD76" s="178"/>
      <c r="AE76" s="101"/>
      <c r="AF76" s="101"/>
      <c r="AG76" s="101"/>
      <c r="AH76" s="101"/>
      <c r="AI76" s="178"/>
      <c r="AJ76" s="101"/>
      <c r="AK76" s="101"/>
      <c r="AL76" s="101"/>
      <c r="AM76" s="101"/>
      <c r="AN76" s="178"/>
      <c r="AO76" s="101"/>
      <c r="AP76" s="101"/>
      <c r="AQ76" s="101"/>
      <c r="AR76" s="101"/>
      <c r="AS76" s="178"/>
      <c r="AT76" s="101"/>
      <c r="AU76" s="101"/>
      <c r="AV76" s="101"/>
      <c r="AW76" s="101"/>
      <c r="AX76" s="178"/>
      <c r="AY76" s="101"/>
      <c r="AZ76" s="101"/>
      <c r="BA76" s="101"/>
      <c r="BB76" s="102"/>
    </row>
    <row r="77" spans="1:54" ht="13.5" customHeight="1" x14ac:dyDescent="0.2">
      <c r="A77" s="94" t="s">
        <v>234</v>
      </c>
      <c r="B77" s="175" t="s">
        <v>345</v>
      </c>
      <c r="C77" s="169"/>
      <c r="D77" s="169"/>
      <c r="E77" s="169">
        <v>2</v>
      </c>
      <c r="F77" s="169"/>
      <c r="G77" s="94">
        <v>3</v>
      </c>
      <c r="H77" s="94">
        <f>G77*27</f>
        <v>81</v>
      </c>
      <c r="I77" s="96">
        <f>G77*36</f>
        <v>108</v>
      </c>
      <c r="J77" s="97">
        <f t="shared" si="46"/>
        <v>50</v>
      </c>
      <c r="K77" s="94">
        <v>4</v>
      </c>
      <c r="L77" s="97">
        <f t="shared" si="47"/>
        <v>54</v>
      </c>
      <c r="M77" s="104">
        <f>G77</f>
        <v>3</v>
      </c>
      <c r="N77" s="94">
        <f>(J77+L77+K77)/36</f>
        <v>3</v>
      </c>
      <c r="O77" s="180"/>
      <c r="P77" s="161"/>
      <c r="Q77" s="161"/>
      <c r="R77" s="161"/>
      <c r="S77" s="161"/>
      <c r="T77" s="176">
        <f>(U77+V77+W77+X77)/36</f>
        <v>3</v>
      </c>
      <c r="U77" s="187">
        <v>20</v>
      </c>
      <c r="V77" s="186">
        <f>J77-U77</f>
        <v>30</v>
      </c>
      <c r="W77" s="187">
        <f>K77</f>
        <v>4</v>
      </c>
      <c r="X77" s="186">
        <f>L77</f>
        <v>54</v>
      </c>
      <c r="Y77" s="181"/>
      <c r="Z77" s="161"/>
      <c r="AA77" s="161"/>
      <c r="AB77" s="161"/>
      <c r="AC77" s="161"/>
      <c r="AD77" s="181"/>
      <c r="AE77" s="161"/>
      <c r="AF77" s="161"/>
      <c r="AG77" s="161"/>
      <c r="AH77" s="161"/>
      <c r="AI77" s="181"/>
      <c r="AJ77" s="161"/>
      <c r="AK77" s="161"/>
      <c r="AL77" s="161"/>
      <c r="AM77" s="161"/>
      <c r="AN77" s="181"/>
      <c r="AO77" s="161"/>
      <c r="AP77" s="161"/>
      <c r="AQ77" s="161"/>
      <c r="AR77" s="161"/>
      <c r="AS77" s="181"/>
      <c r="AT77" s="161"/>
      <c r="AU77" s="161"/>
      <c r="AV77" s="161"/>
      <c r="AW77" s="161"/>
      <c r="AX77" s="181"/>
      <c r="AY77" s="161"/>
      <c r="AZ77" s="161"/>
      <c r="BA77" s="161"/>
      <c r="BB77" s="161"/>
    </row>
    <row r="78" spans="1:54" ht="13.5" customHeight="1" x14ac:dyDescent="0.2">
      <c r="A78" s="118" t="s">
        <v>235</v>
      </c>
      <c r="B78" s="193" t="s">
        <v>346</v>
      </c>
      <c r="C78" s="98"/>
      <c r="D78" s="98"/>
      <c r="E78" s="98" t="s">
        <v>357</v>
      </c>
      <c r="F78" s="98"/>
      <c r="G78" s="116">
        <v>3</v>
      </c>
      <c r="H78" s="116">
        <v>81</v>
      </c>
      <c r="I78" s="116">
        <v>108</v>
      </c>
      <c r="J78" s="117">
        <v>50</v>
      </c>
      <c r="K78" s="116">
        <v>4</v>
      </c>
      <c r="L78" s="116">
        <v>54</v>
      </c>
      <c r="M78" s="116">
        <v>3</v>
      </c>
      <c r="N78" s="116">
        <v>3</v>
      </c>
      <c r="O78" s="178"/>
      <c r="P78" s="101"/>
      <c r="Q78" s="101"/>
      <c r="R78" s="101"/>
      <c r="S78" s="101"/>
      <c r="T78" s="178"/>
      <c r="U78" s="101"/>
      <c r="V78" s="101"/>
      <c r="W78" s="101"/>
      <c r="X78" s="101"/>
      <c r="Y78" s="178"/>
      <c r="Z78" s="101"/>
      <c r="AA78" s="101"/>
      <c r="AB78" s="101"/>
      <c r="AC78" s="101"/>
      <c r="AD78" s="178"/>
      <c r="AE78" s="101"/>
      <c r="AF78" s="101"/>
      <c r="AG78" s="101"/>
      <c r="AH78" s="101"/>
      <c r="AI78" s="178"/>
      <c r="AJ78" s="101"/>
      <c r="AK78" s="101"/>
      <c r="AL78" s="101"/>
      <c r="AM78" s="101"/>
      <c r="AN78" s="178"/>
      <c r="AO78" s="101"/>
      <c r="AP78" s="101"/>
      <c r="AQ78" s="101"/>
      <c r="AR78" s="101"/>
      <c r="AS78" s="178"/>
      <c r="AT78" s="101"/>
      <c r="AU78" s="101"/>
      <c r="AV78" s="101"/>
      <c r="AW78" s="101"/>
      <c r="AX78" s="178"/>
      <c r="AY78" s="101"/>
      <c r="AZ78" s="101"/>
      <c r="BA78" s="101"/>
      <c r="BB78" s="102"/>
    </row>
    <row r="79" spans="1:54" ht="13.5" customHeight="1" x14ac:dyDescent="0.2">
      <c r="A79" s="94" t="s">
        <v>236</v>
      </c>
      <c r="B79" s="175" t="s">
        <v>306</v>
      </c>
      <c r="C79" s="169"/>
      <c r="D79" s="169"/>
      <c r="E79" s="169">
        <v>4</v>
      </c>
      <c r="F79" s="169"/>
      <c r="G79" s="94">
        <v>3</v>
      </c>
      <c r="H79" s="94">
        <f>G79*27</f>
        <v>81</v>
      </c>
      <c r="I79" s="96">
        <f>G79*36</f>
        <v>108</v>
      </c>
      <c r="J79" s="97">
        <f t="shared" si="46"/>
        <v>50</v>
      </c>
      <c r="K79" s="94">
        <v>4</v>
      </c>
      <c r="L79" s="97">
        <f t="shared" si="47"/>
        <v>54</v>
      </c>
      <c r="M79" s="104">
        <f>G79</f>
        <v>3</v>
      </c>
      <c r="N79" s="94">
        <f>(J79+L79+K79)/36</f>
        <v>3</v>
      </c>
      <c r="O79" s="180"/>
      <c r="P79" s="161"/>
      <c r="Q79" s="161"/>
      <c r="R79" s="161"/>
      <c r="S79" s="161"/>
      <c r="T79" s="181"/>
      <c r="U79" s="161"/>
      <c r="V79" s="161"/>
      <c r="W79" s="161"/>
      <c r="X79" s="161"/>
      <c r="Y79" s="181"/>
      <c r="Z79" s="161"/>
      <c r="AA79" s="161"/>
      <c r="AB79" s="161"/>
      <c r="AC79" s="161"/>
      <c r="AD79" s="176">
        <f>(AE79+AF79+AG79+AH79)/36</f>
        <v>3</v>
      </c>
      <c r="AE79" s="167">
        <v>20</v>
      </c>
      <c r="AF79" s="167">
        <f>J79-AE79</f>
        <v>30</v>
      </c>
      <c r="AG79" s="167">
        <f>K79</f>
        <v>4</v>
      </c>
      <c r="AH79" s="167">
        <f>L79</f>
        <v>54</v>
      </c>
      <c r="AI79" s="182"/>
      <c r="AJ79" s="28"/>
      <c r="AK79" s="28"/>
      <c r="AL79" s="28"/>
      <c r="AM79" s="28"/>
      <c r="AN79" s="182"/>
      <c r="AO79" s="28"/>
      <c r="AP79" s="29"/>
      <c r="AQ79" s="28"/>
      <c r="AR79" s="29"/>
      <c r="AS79" s="181"/>
      <c r="AT79" s="161"/>
      <c r="AU79" s="161"/>
      <c r="AV79" s="161"/>
      <c r="AW79" s="161"/>
      <c r="AX79" s="181"/>
      <c r="AY79" s="161"/>
      <c r="AZ79" s="161"/>
      <c r="BA79" s="161"/>
      <c r="BB79" s="161"/>
    </row>
    <row r="80" spans="1:54" ht="13.5" customHeight="1" x14ac:dyDescent="0.2">
      <c r="A80" s="118" t="s">
        <v>237</v>
      </c>
      <c r="B80" s="194" t="s">
        <v>307</v>
      </c>
      <c r="C80" s="98"/>
      <c r="D80" s="98"/>
      <c r="E80" s="116" t="s">
        <v>357</v>
      </c>
      <c r="F80" s="98"/>
      <c r="G80" s="116">
        <v>3</v>
      </c>
      <c r="H80" s="116">
        <v>81</v>
      </c>
      <c r="I80" s="116">
        <v>108</v>
      </c>
      <c r="J80" s="117">
        <v>50</v>
      </c>
      <c r="K80" s="116">
        <v>4</v>
      </c>
      <c r="L80" s="116">
        <v>54</v>
      </c>
      <c r="M80" s="116">
        <v>3</v>
      </c>
      <c r="N80" s="116">
        <v>3</v>
      </c>
      <c r="O80" s="178"/>
      <c r="P80" s="101"/>
      <c r="Q80" s="101"/>
      <c r="R80" s="101"/>
      <c r="S80" s="101"/>
      <c r="T80" s="178"/>
      <c r="U80" s="101"/>
      <c r="V80" s="101"/>
      <c r="W80" s="101"/>
      <c r="X80" s="101"/>
      <c r="Y80" s="178"/>
      <c r="Z80" s="101"/>
      <c r="AA80" s="101"/>
      <c r="AB80" s="101"/>
      <c r="AC80" s="101"/>
      <c r="AD80" s="178"/>
      <c r="AE80" s="101"/>
      <c r="AF80" s="101"/>
      <c r="AG80" s="101"/>
      <c r="AH80" s="101"/>
      <c r="AI80" s="178"/>
      <c r="AJ80" s="101"/>
      <c r="AK80" s="101"/>
      <c r="AL80" s="101"/>
      <c r="AM80" s="101"/>
      <c r="AN80" s="178"/>
      <c r="AO80" s="101"/>
      <c r="AP80" s="101"/>
      <c r="AQ80" s="101"/>
      <c r="AR80" s="101"/>
      <c r="AS80" s="178"/>
      <c r="AT80" s="101"/>
      <c r="AU80" s="101"/>
      <c r="AV80" s="101"/>
      <c r="AW80" s="101"/>
      <c r="AX80" s="178"/>
      <c r="AY80" s="101"/>
      <c r="AZ80" s="101"/>
      <c r="BA80" s="101"/>
      <c r="BB80" s="102"/>
    </row>
    <row r="81" spans="1:54" ht="24" customHeight="1" x14ac:dyDescent="0.2">
      <c r="A81" s="17" t="s">
        <v>239</v>
      </c>
      <c r="B81" s="103" t="s">
        <v>308</v>
      </c>
      <c r="C81" s="169">
        <v>8</v>
      </c>
      <c r="D81" s="169"/>
      <c r="E81" s="169"/>
      <c r="F81" s="169"/>
      <c r="G81" s="94">
        <v>4</v>
      </c>
      <c r="H81" s="94">
        <f>G81*27</f>
        <v>108</v>
      </c>
      <c r="I81" s="96">
        <f>G81*36</f>
        <v>144</v>
      </c>
      <c r="J81" s="97">
        <f t="shared" si="46"/>
        <v>66</v>
      </c>
      <c r="K81" s="94">
        <v>6</v>
      </c>
      <c r="L81" s="97">
        <f t="shared" si="47"/>
        <v>72</v>
      </c>
      <c r="M81" s="104">
        <f>G81</f>
        <v>4</v>
      </c>
      <c r="N81" s="94">
        <f>(J81+L81+K81)/36</f>
        <v>4</v>
      </c>
      <c r="O81" s="181"/>
      <c r="P81" s="161"/>
      <c r="Q81" s="161"/>
      <c r="R81" s="161"/>
      <c r="S81" s="161"/>
      <c r="T81" s="181"/>
      <c r="U81" s="161"/>
      <c r="V81" s="161"/>
      <c r="W81" s="161"/>
      <c r="X81" s="161"/>
      <c r="Y81" s="181"/>
      <c r="Z81" s="161"/>
      <c r="AA81" s="161"/>
      <c r="AB81" s="161"/>
      <c r="AC81" s="161"/>
      <c r="AD81" s="181"/>
      <c r="AE81" s="161"/>
      <c r="AF81" s="161"/>
      <c r="AG81" s="161"/>
      <c r="AH81" s="161"/>
      <c r="AI81" s="181"/>
      <c r="AJ81" s="161"/>
      <c r="AK81" s="161"/>
      <c r="AL81" s="161"/>
      <c r="AM81" s="161"/>
      <c r="AN81" s="181"/>
      <c r="AO81" s="161"/>
      <c r="AP81" s="161"/>
      <c r="AQ81" s="161"/>
      <c r="AR81" s="161"/>
      <c r="AS81" s="181"/>
      <c r="AT81" s="161"/>
      <c r="AU81" s="161"/>
      <c r="AV81" s="161"/>
      <c r="AW81" s="161"/>
      <c r="AX81" s="182">
        <f>SUM(AY81:BB81)/36</f>
        <v>4</v>
      </c>
      <c r="AY81" s="28">
        <v>20</v>
      </c>
      <c r="AZ81" s="29">
        <f>J81-AY81</f>
        <v>46</v>
      </c>
      <c r="BA81" s="28">
        <f>K81</f>
        <v>6</v>
      </c>
      <c r="BB81" s="29">
        <f>L81</f>
        <v>72</v>
      </c>
    </row>
    <row r="82" spans="1:54" ht="24" customHeight="1" x14ac:dyDescent="0.2">
      <c r="A82" s="118" t="s">
        <v>240</v>
      </c>
      <c r="B82" s="194" t="s">
        <v>276</v>
      </c>
      <c r="C82" s="98" t="s">
        <v>357</v>
      </c>
      <c r="D82" s="98"/>
      <c r="E82" s="98"/>
      <c r="F82" s="98"/>
      <c r="G82" s="116">
        <v>4</v>
      </c>
      <c r="H82" s="116">
        <v>108</v>
      </c>
      <c r="I82" s="116">
        <v>144</v>
      </c>
      <c r="J82" s="116">
        <v>66</v>
      </c>
      <c r="K82" s="116">
        <v>6</v>
      </c>
      <c r="L82" s="116">
        <v>72</v>
      </c>
      <c r="M82" s="116">
        <v>4</v>
      </c>
      <c r="N82" s="116">
        <v>4</v>
      </c>
      <c r="O82" s="178"/>
      <c r="P82" s="101"/>
      <c r="Q82" s="101"/>
      <c r="R82" s="101"/>
      <c r="S82" s="101"/>
      <c r="T82" s="178"/>
      <c r="U82" s="101"/>
      <c r="V82" s="101"/>
      <c r="W82" s="101"/>
      <c r="X82" s="101"/>
      <c r="Y82" s="178"/>
      <c r="Z82" s="101"/>
      <c r="AA82" s="101"/>
      <c r="AB82" s="101"/>
      <c r="AC82" s="101"/>
      <c r="AD82" s="178"/>
      <c r="AE82" s="101"/>
      <c r="AF82" s="101"/>
      <c r="AG82" s="101"/>
      <c r="AH82" s="101"/>
      <c r="AI82" s="178"/>
      <c r="AJ82" s="101"/>
      <c r="AK82" s="101"/>
      <c r="AL82" s="101"/>
      <c r="AM82" s="101"/>
      <c r="AN82" s="178"/>
      <c r="AO82" s="101"/>
      <c r="AP82" s="101"/>
      <c r="AQ82" s="101"/>
      <c r="AR82" s="101"/>
      <c r="AS82" s="178"/>
      <c r="AT82" s="101"/>
      <c r="AU82" s="101"/>
      <c r="AV82" s="101"/>
      <c r="AW82" s="101"/>
      <c r="AX82" s="178"/>
      <c r="AY82" s="101"/>
      <c r="AZ82" s="101"/>
      <c r="BA82" s="101"/>
      <c r="BB82" s="102"/>
    </row>
    <row r="83" spans="1:54" ht="24" customHeight="1" x14ac:dyDescent="0.2">
      <c r="A83" s="274"/>
      <c r="B83" s="275"/>
      <c r="C83" s="275"/>
      <c r="D83" s="275"/>
      <c r="E83" s="275"/>
      <c r="F83" s="276"/>
      <c r="G83" s="98" t="s">
        <v>155</v>
      </c>
      <c r="H83" s="98" t="s">
        <v>348</v>
      </c>
      <c r="I83" s="98" t="s">
        <v>349</v>
      </c>
      <c r="J83" s="271" t="s">
        <v>350</v>
      </c>
      <c r="K83" s="272"/>
      <c r="L83" s="273"/>
      <c r="M83" s="98" t="s">
        <v>158</v>
      </c>
      <c r="N83" s="98" t="s">
        <v>159</v>
      </c>
      <c r="O83" s="178"/>
      <c r="P83" s="101"/>
      <c r="Q83" s="101"/>
      <c r="R83" s="101"/>
      <c r="S83" s="101"/>
      <c r="T83" s="178"/>
      <c r="U83" s="101"/>
      <c r="V83" s="101"/>
      <c r="W83" s="101"/>
      <c r="X83" s="101"/>
      <c r="Y83" s="178"/>
      <c r="Z83" s="101"/>
      <c r="AA83" s="101"/>
      <c r="AB83" s="101"/>
      <c r="AC83" s="101"/>
      <c r="AD83" s="178"/>
      <c r="AE83" s="101"/>
      <c r="AF83" s="101"/>
      <c r="AG83" s="101"/>
      <c r="AH83" s="101"/>
      <c r="AI83" s="178"/>
      <c r="AJ83" s="101"/>
      <c r="AK83" s="101"/>
      <c r="AL83" s="101"/>
      <c r="AM83" s="101"/>
      <c r="AN83" s="178"/>
      <c r="AO83" s="101"/>
      <c r="AP83" s="101"/>
      <c r="AQ83" s="101"/>
      <c r="AR83" s="101"/>
      <c r="AS83" s="178"/>
      <c r="AT83" s="101"/>
      <c r="AU83" s="101"/>
      <c r="AV83" s="101"/>
      <c r="AW83" s="101"/>
      <c r="AX83" s="178"/>
      <c r="AY83" s="101"/>
      <c r="AZ83" s="101"/>
      <c r="BA83" s="101"/>
      <c r="BB83" s="102"/>
    </row>
    <row r="84" spans="1:54" s="162" customFormat="1" ht="15" customHeight="1" x14ac:dyDescent="0.2">
      <c r="A84" s="48" t="s">
        <v>241</v>
      </c>
      <c r="B84" s="49" t="s">
        <v>242</v>
      </c>
      <c r="C84" s="50"/>
      <c r="D84" s="51"/>
      <c r="E84" s="51"/>
      <c r="F84" s="127"/>
      <c r="G84" s="48">
        <f>SUM(G85:G87)</f>
        <v>27</v>
      </c>
      <c r="H84" s="48">
        <f>SUM(H85:H87)</f>
        <v>729</v>
      </c>
      <c r="I84" s="48">
        <f>SUM(I85:I87)</f>
        <v>972</v>
      </c>
      <c r="J84" s="277">
        <f>SUM(J85:L87)</f>
        <v>18</v>
      </c>
      <c r="K84" s="277"/>
      <c r="L84" s="277"/>
      <c r="M84" s="140">
        <f>SUM(M85:M87)</f>
        <v>27</v>
      </c>
      <c r="N84" s="140">
        <f>SUM(N85:N87)</f>
        <v>27</v>
      </c>
      <c r="O84" s="140">
        <f t="shared" ref="O84:AY84" si="52">SUM(O85:O87)</f>
        <v>0</v>
      </c>
      <c r="P84" s="140"/>
      <c r="Q84" s="140"/>
      <c r="R84" s="140"/>
      <c r="S84" s="140"/>
      <c r="T84" s="171">
        <f t="shared" si="52"/>
        <v>0</v>
      </c>
      <c r="U84" s="140"/>
      <c r="V84" s="140"/>
      <c r="W84" s="140"/>
      <c r="X84" s="140"/>
      <c r="Y84" s="171">
        <f t="shared" si="52"/>
        <v>0</v>
      </c>
      <c r="Z84" s="140"/>
      <c r="AA84" s="140"/>
      <c r="AB84" s="140"/>
      <c r="AC84" s="140"/>
      <c r="AD84" s="171">
        <f t="shared" si="52"/>
        <v>6</v>
      </c>
      <c r="AE84" s="264">
        <f>SUM(AE85:AH87)</f>
        <v>4</v>
      </c>
      <c r="AF84" s="257"/>
      <c r="AG84" s="257"/>
      <c r="AH84" s="258"/>
      <c r="AI84" s="171">
        <f t="shared" si="52"/>
        <v>0</v>
      </c>
      <c r="AJ84" s="140">
        <f t="shared" si="52"/>
        <v>0</v>
      </c>
      <c r="AK84" s="140">
        <f t="shared" si="52"/>
        <v>0</v>
      </c>
      <c r="AL84" s="140">
        <f t="shared" si="52"/>
        <v>0</v>
      </c>
      <c r="AM84" s="140">
        <f t="shared" si="52"/>
        <v>0</v>
      </c>
      <c r="AN84" s="171">
        <f t="shared" si="52"/>
        <v>12</v>
      </c>
      <c r="AO84" s="256">
        <f t="shared" si="52"/>
        <v>8</v>
      </c>
      <c r="AP84" s="257"/>
      <c r="AQ84" s="257"/>
      <c r="AR84" s="258"/>
      <c r="AS84" s="171">
        <f t="shared" si="52"/>
        <v>0</v>
      </c>
      <c r="AT84" s="140">
        <f t="shared" si="52"/>
        <v>0</v>
      </c>
      <c r="AU84" s="140">
        <f t="shared" si="52"/>
        <v>0</v>
      </c>
      <c r="AV84" s="140">
        <f t="shared" si="52"/>
        <v>0</v>
      </c>
      <c r="AW84" s="140">
        <f t="shared" si="52"/>
        <v>0</v>
      </c>
      <c r="AX84" s="171">
        <f t="shared" si="52"/>
        <v>9</v>
      </c>
      <c r="AY84" s="256">
        <f t="shared" si="52"/>
        <v>6</v>
      </c>
      <c r="AZ84" s="257"/>
      <c r="BA84" s="257"/>
      <c r="BB84" s="258"/>
    </row>
    <row r="85" spans="1:54" ht="15" customHeight="1" x14ac:dyDescent="0.2">
      <c r="A85" s="17" t="s">
        <v>243</v>
      </c>
      <c r="B85" s="18" t="s">
        <v>332</v>
      </c>
      <c r="C85" s="150"/>
      <c r="D85" s="150">
        <v>4</v>
      </c>
      <c r="E85" s="150"/>
      <c r="F85" s="150"/>
      <c r="G85" s="17">
        <v>6</v>
      </c>
      <c r="H85" s="19">
        <f t="shared" ref="H85:H91" si="53">G85*27</f>
        <v>162</v>
      </c>
      <c r="I85" s="19">
        <f t="shared" ref="I85:I91" si="54">G85*36</f>
        <v>216</v>
      </c>
      <c r="J85" s="259">
        <v>4</v>
      </c>
      <c r="K85" s="259"/>
      <c r="L85" s="259"/>
      <c r="M85" s="20">
        <f t="shared" ref="M85:M91" si="55">G85</f>
        <v>6</v>
      </c>
      <c r="N85" s="17">
        <f t="shared" ref="N85:N91" si="56">I85/36</f>
        <v>6</v>
      </c>
      <c r="AD85" s="183">
        <f>M85</f>
        <v>6</v>
      </c>
      <c r="AE85" s="259">
        <f>J85</f>
        <v>4</v>
      </c>
      <c r="AF85" s="260"/>
      <c r="AG85" s="260"/>
      <c r="AH85" s="260"/>
      <c r="AO85" s="268"/>
      <c r="AP85" s="269"/>
      <c r="AQ85" s="269"/>
      <c r="AR85" s="270"/>
      <c r="AY85" s="268"/>
      <c r="AZ85" s="269"/>
      <c r="BA85" s="269"/>
      <c r="BB85" s="270"/>
    </row>
    <row r="86" spans="1:54" ht="15" customHeight="1" x14ac:dyDescent="0.2">
      <c r="A86" s="17" t="s">
        <v>244</v>
      </c>
      <c r="B86" s="18" t="s">
        <v>333</v>
      </c>
      <c r="C86" s="150"/>
      <c r="D86" s="150">
        <v>6</v>
      </c>
      <c r="E86" s="150"/>
      <c r="F86" s="150"/>
      <c r="G86" s="17">
        <v>12</v>
      </c>
      <c r="H86" s="19">
        <f t="shared" si="53"/>
        <v>324</v>
      </c>
      <c r="I86" s="19">
        <f t="shared" si="54"/>
        <v>432</v>
      </c>
      <c r="J86" s="259">
        <v>8</v>
      </c>
      <c r="K86" s="259"/>
      <c r="L86" s="259"/>
      <c r="M86" s="20">
        <f t="shared" si="55"/>
        <v>12</v>
      </c>
      <c r="N86" s="17">
        <f t="shared" si="56"/>
        <v>12</v>
      </c>
      <c r="AD86" s="183"/>
      <c r="AE86" s="259"/>
      <c r="AF86" s="260"/>
      <c r="AG86" s="260"/>
      <c r="AH86" s="260"/>
      <c r="AN86" s="176">
        <f>M86</f>
        <v>12</v>
      </c>
      <c r="AO86" s="268">
        <f>J86</f>
        <v>8</v>
      </c>
      <c r="AP86" s="269"/>
      <c r="AQ86" s="269"/>
      <c r="AR86" s="270"/>
      <c r="AY86" s="268"/>
      <c r="AZ86" s="269"/>
      <c r="BA86" s="269"/>
      <c r="BB86" s="270"/>
    </row>
    <row r="87" spans="1:54" ht="15" customHeight="1" x14ac:dyDescent="0.2">
      <c r="A87" s="17" t="s">
        <v>334</v>
      </c>
      <c r="B87" s="18" t="s">
        <v>19</v>
      </c>
      <c r="C87" s="150"/>
      <c r="D87" s="150">
        <v>8</v>
      </c>
      <c r="E87" s="150"/>
      <c r="F87" s="150"/>
      <c r="G87" s="17">
        <v>9</v>
      </c>
      <c r="H87" s="19">
        <f t="shared" si="53"/>
        <v>243</v>
      </c>
      <c r="I87" s="19">
        <f t="shared" si="54"/>
        <v>324</v>
      </c>
      <c r="J87" s="259">
        <v>6</v>
      </c>
      <c r="K87" s="259"/>
      <c r="L87" s="259"/>
      <c r="M87" s="20">
        <f t="shared" si="55"/>
        <v>9</v>
      </c>
      <c r="N87" s="17">
        <f t="shared" si="56"/>
        <v>9</v>
      </c>
      <c r="AE87" s="268"/>
      <c r="AF87" s="269"/>
      <c r="AG87" s="269"/>
      <c r="AH87" s="270"/>
      <c r="AO87" s="268"/>
      <c r="AP87" s="269"/>
      <c r="AQ87" s="269"/>
      <c r="AR87" s="270"/>
      <c r="AX87" s="183">
        <f>M87</f>
        <v>9</v>
      </c>
      <c r="AY87" s="259">
        <f>J87</f>
        <v>6</v>
      </c>
      <c r="AZ87" s="260"/>
      <c r="BA87" s="260"/>
      <c r="BB87" s="260"/>
    </row>
    <row r="88" spans="1:54" ht="24" customHeight="1" x14ac:dyDescent="0.2">
      <c r="A88" s="274"/>
      <c r="B88" s="275"/>
      <c r="C88" s="275"/>
      <c r="D88" s="275"/>
      <c r="E88" s="275"/>
      <c r="F88" s="276"/>
      <c r="G88" s="98" t="s">
        <v>155</v>
      </c>
      <c r="H88" s="98" t="s">
        <v>348</v>
      </c>
      <c r="I88" s="98" t="s">
        <v>349</v>
      </c>
      <c r="J88" s="271" t="s">
        <v>350</v>
      </c>
      <c r="K88" s="272"/>
      <c r="L88" s="273"/>
      <c r="M88" s="98" t="s">
        <v>158</v>
      </c>
      <c r="N88" s="98" t="s">
        <v>159</v>
      </c>
      <c r="O88" s="178"/>
      <c r="P88" s="101"/>
      <c r="Q88" s="101"/>
      <c r="R88" s="101"/>
      <c r="S88" s="101"/>
      <c r="T88" s="178"/>
      <c r="U88" s="101"/>
      <c r="V88" s="101"/>
      <c r="W88" s="101"/>
      <c r="X88" s="101"/>
      <c r="Y88" s="178"/>
      <c r="Z88" s="101"/>
      <c r="AA88" s="101"/>
      <c r="AB88" s="101"/>
      <c r="AC88" s="101"/>
      <c r="AD88" s="178"/>
      <c r="AE88" s="101"/>
      <c r="AF88" s="101"/>
      <c r="AG88" s="101"/>
      <c r="AH88" s="101"/>
      <c r="AI88" s="178"/>
      <c r="AJ88" s="101"/>
      <c r="AK88" s="101"/>
      <c r="AL88" s="101"/>
      <c r="AM88" s="101"/>
      <c r="AN88" s="178"/>
      <c r="AO88" s="101"/>
      <c r="AP88" s="101"/>
      <c r="AQ88" s="101"/>
      <c r="AR88" s="101"/>
      <c r="AS88" s="178"/>
      <c r="AT88" s="101"/>
      <c r="AU88" s="101"/>
      <c r="AV88" s="101"/>
      <c r="AW88" s="101"/>
      <c r="AX88" s="178"/>
      <c r="AY88" s="101"/>
      <c r="AZ88" s="101"/>
      <c r="BA88" s="101"/>
      <c r="BB88" s="102"/>
    </row>
    <row r="89" spans="1:54" s="163" customFormat="1" ht="12" customHeight="1" x14ac:dyDescent="0.2">
      <c r="A89" s="52" t="s">
        <v>245</v>
      </c>
      <c r="B89" s="58" t="s">
        <v>246</v>
      </c>
      <c r="C89" s="286"/>
      <c r="D89" s="287"/>
      <c r="E89" s="287"/>
      <c r="F89" s="288"/>
      <c r="G89" s="52">
        <v>9</v>
      </c>
      <c r="H89" s="52">
        <f t="shared" si="53"/>
        <v>243</v>
      </c>
      <c r="I89" s="53">
        <f t="shared" si="54"/>
        <v>324</v>
      </c>
      <c r="J89" s="289">
        <v>6</v>
      </c>
      <c r="K89" s="290"/>
      <c r="L89" s="291"/>
      <c r="M89" s="54">
        <f t="shared" si="55"/>
        <v>9</v>
      </c>
      <c r="N89" s="54">
        <f t="shared" si="56"/>
        <v>9</v>
      </c>
      <c r="O89" s="52"/>
      <c r="P89" s="52"/>
      <c r="Q89" s="52"/>
      <c r="R89" s="52"/>
      <c r="S89" s="52"/>
      <c r="T89" s="184"/>
      <c r="U89" s="52"/>
      <c r="V89" s="52"/>
      <c r="W89" s="52"/>
      <c r="X89" s="52"/>
      <c r="Y89" s="184"/>
      <c r="Z89" s="52"/>
      <c r="AA89" s="52"/>
      <c r="AB89" s="52"/>
      <c r="AC89" s="52"/>
      <c r="AD89" s="184"/>
      <c r="AE89" s="52"/>
      <c r="AF89" s="52"/>
      <c r="AG89" s="52"/>
      <c r="AH89" s="52"/>
      <c r="AI89" s="184"/>
      <c r="AJ89" s="52"/>
      <c r="AK89" s="52"/>
      <c r="AL89" s="52"/>
      <c r="AM89" s="52"/>
      <c r="AN89" s="184"/>
      <c r="AO89" s="52"/>
      <c r="AP89" s="52"/>
      <c r="AQ89" s="52"/>
      <c r="AR89" s="52"/>
      <c r="AS89" s="184"/>
      <c r="AT89" s="52"/>
      <c r="AU89" s="52"/>
      <c r="AV89" s="52"/>
      <c r="AW89" s="52"/>
      <c r="AX89" s="184">
        <f>M89</f>
        <v>9</v>
      </c>
      <c r="AY89" s="265">
        <f>J89</f>
        <v>6</v>
      </c>
      <c r="AZ89" s="266"/>
      <c r="BA89" s="266"/>
      <c r="BB89" s="267"/>
    </row>
    <row r="90" spans="1:54" ht="15" customHeight="1" x14ac:dyDescent="0.2">
      <c r="A90" s="17" t="s">
        <v>336</v>
      </c>
      <c r="B90" s="95" t="s">
        <v>337</v>
      </c>
      <c r="C90" s="274"/>
      <c r="D90" s="275"/>
      <c r="E90" s="275"/>
      <c r="F90" s="276"/>
      <c r="G90" s="17">
        <v>6</v>
      </c>
      <c r="H90" s="17">
        <f t="shared" si="53"/>
        <v>162</v>
      </c>
      <c r="I90" s="22">
        <f t="shared" si="54"/>
        <v>216</v>
      </c>
      <c r="J90" s="292">
        <v>4</v>
      </c>
      <c r="K90" s="293"/>
      <c r="L90" s="294"/>
      <c r="M90" s="17">
        <f t="shared" si="55"/>
        <v>6</v>
      </c>
      <c r="N90" s="17">
        <f t="shared" si="56"/>
        <v>6</v>
      </c>
      <c r="O90" s="177"/>
      <c r="P90" s="94"/>
      <c r="Q90" s="94"/>
      <c r="R90" s="94"/>
      <c r="S90" s="94"/>
      <c r="T90" s="177"/>
      <c r="U90" s="94"/>
      <c r="V90" s="94"/>
      <c r="W90" s="94"/>
      <c r="X90" s="94"/>
      <c r="Y90" s="177"/>
      <c r="Z90" s="94"/>
      <c r="AA90" s="94"/>
      <c r="AB90" s="94"/>
      <c r="AC90" s="94"/>
      <c r="AD90" s="177"/>
      <c r="AE90" s="94"/>
      <c r="AF90" s="94"/>
      <c r="AG90" s="94"/>
      <c r="AH90" s="94"/>
      <c r="AI90" s="177"/>
      <c r="AJ90" s="94"/>
      <c r="AK90" s="94"/>
      <c r="AL90" s="94"/>
      <c r="AM90" s="94"/>
      <c r="AN90" s="177"/>
      <c r="AO90" s="94"/>
      <c r="AP90" s="94"/>
      <c r="AQ90" s="94"/>
      <c r="AR90" s="94"/>
      <c r="AS90" s="177"/>
      <c r="AT90" s="94"/>
      <c r="AU90" s="94"/>
      <c r="AV90" s="94"/>
      <c r="AW90" s="94"/>
      <c r="AX90" s="177">
        <f t="shared" ref="AX90:AX91" si="57">M90</f>
        <v>6</v>
      </c>
      <c r="AY90" s="261">
        <f>J90</f>
        <v>4</v>
      </c>
      <c r="AZ90" s="262"/>
      <c r="BA90" s="262"/>
      <c r="BB90" s="263"/>
    </row>
    <row r="91" spans="1:54" ht="15" customHeight="1" x14ac:dyDescent="0.2">
      <c r="A91" s="17" t="s">
        <v>335</v>
      </c>
      <c r="B91" s="95" t="s">
        <v>338</v>
      </c>
      <c r="C91" s="274"/>
      <c r="D91" s="275"/>
      <c r="E91" s="275"/>
      <c r="F91" s="276"/>
      <c r="G91" s="17">
        <v>3</v>
      </c>
      <c r="H91" s="17">
        <f t="shared" si="53"/>
        <v>81</v>
      </c>
      <c r="I91" s="22">
        <f t="shared" si="54"/>
        <v>108</v>
      </c>
      <c r="J91" s="292">
        <v>2</v>
      </c>
      <c r="K91" s="293"/>
      <c r="L91" s="294"/>
      <c r="M91" s="17">
        <f t="shared" si="55"/>
        <v>3</v>
      </c>
      <c r="N91" s="17">
        <f t="shared" si="56"/>
        <v>3</v>
      </c>
      <c r="O91" s="177"/>
      <c r="P91" s="94"/>
      <c r="Q91" s="94"/>
      <c r="R91" s="94"/>
      <c r="S91" s="94"/>
      <c r="T91" s="177"/>
      <c r="U91" s="94"/>
      <c r="V91" s="94"/>
      <c r="W91" s="94"/>
      <c r="X91" s="94"/>
      <c r="Y91" s="177"/>
      <c r="Z91" s="94"/>
      <c r="AA91" s="94"/>
      <c r="AB91" s="94"/>
      <c r="AC91" s="94"/>
      <c r="AD91" s="177"/>
      <c r="AE91" s="94"/>
      <c r="AF91" s="94"/>
      <c r="AG91" s="94"/>
      <c r="AH91" s="94"/>
      <c r="AI91" s="177"/>
      <c r="AJ91" s="94"/>
      <c r="AK91" s="94"/>
      <c r="AL91" s="94"/>
      <c r="AM91" s="94"/>
      <c r="AN91" s="177"/>
      <c r="AO91" s="94"/>
      <c r="AP91" s="94"/>
      <c r="AQ91" s="94"/>
      <c r="AR91" s="94"/>
      <c r="AS91" s="177"/>
      <c r="AT91" s="94"/>
      <c r="AU91" s="94"/>
      <c r="AV91" s="94"/>
      <c r="AW91" s="94"/>
      <c r="AX91" s="177">
        <f t="shared" si="57"/>
        <v>3</v>
      </c>
      <c r="AY91" s="261">
        <f>J91</f>
        <v>2</v>
      </c>
      <c r="AZ91" s="262"/>
      <c r="BA91" s="262"/>
      <c r="BB91" s="263"/>
    </row>
    <row r="92" spans="1:54" ht="24" customHeight="1" x14ac:dyDescent="0.2">
      <c r="A92" s="109"/>
      <c r="B92" s="110"/>
      <c r="C92" s="17" t="s">
        <v>351</v>
      </c>
      <c r="D92" s="17" t="s">
        <v>352</v>
      </c>
      <c r="E92" s="111" t="s">
        <v>353</v>
      </c>
      <c r="F92" s="112" t="s">
        <v>355</v>
      </c>
      <c r="G92" s="98" t="s">
        <v>155</v>
      </c>
      <c r="H92" s="98" t="s">
        <v>348</v>
      </c>
      <c r="I92" s="98" t="s">
        <v>349</v>
      </c>
      <c r="J92" s="98" t="s">
        <v>255</v>
      </c>
      <c r="K92" s="98" t="s">
        <v>0</v>
      </c>
      <c r="L92" s="98" t="s">
        <v>160</v>
      </c>
      <c r="M92" s="98" t="s">
        <v>158</v>
      </c>
      <c r="N92" s="98" t="s">
        <v>159</v>
      </c>
      <c r="O92" s="178"/>
      <c r="P92" s="101"/>
      <c r="Q92" s="101"/>
      <c r="R92" s="101"/>
      <c r="S92" s="101"/>
      <c r="T92" s="178"/>
      <c r="U92" s="101"/>
      <c r="V92" s="101"/>
      <c r="W92" s="101"/>
      <c r="X92" s="101"/>
      <c r="Y92" s="178"/>
      <c r="Z92" s="101"/>
      <c r="AA92" s="101"/>
      <c r="AB92" s="101"/>
      <c r="AC92" s="101"/>
      <c r="AD92" s="178"/>
      <c r="AE92" s="101"/>
      <c r="AF92" s="101"/>
      <c r="AG92" s="101"/>
      <c r="AH92" s="101"/>
      <c r="AI92" s="178"/>
      <c r="AJ92" s="101"/>
      <c r="AK92" s="101"/>
      <c r="AL92" s="101"/>
      <c r="AM92" s="101"/>
      <c r="AN92" s="178"/>
      <c r="AO92" s="101"/>
      <c r="AP92" s="101"/>
      <c r="AQ92" s="101"/>
      <c r="AR92" s="101"/>
      <c r="AS92" s="178"/>
      <c r="AT92" s="101"/>
      <c r="AU92" s="101"/>
      <c r="AV92" s="101"/>
      <c r="AW92" s="101"/>
      <c r="AX92" s="178"/>
      <c r="AY92" s="101"/>
      <c r="AZ92" s="101"/>
      <c r="BA92" s="101"/>
      <c r="BB92" s="102"/>
    </row>
    <row r="93" spans="1:54" s="164" customFormat="1" x14ac:dyDescent="0.2">
      <c r="A93" s="55"/>
      <c r="B93" s="130" t="s">
        <v>247</v>
      </c>
      <c r="C93" s="55"/>
      <c r="D93" s="55"/>
      <c r="E93" s="55"/>
      <c r="F93" s="55"/>
      <c r="G93" s="56">
        <f t="shared" ref="G93:BB93" si="58">SUM(G94:G96)</f>
        <v>7</v>
      </c>
      <c r="H93" s="56">
        <f t="shared" si="58"/>
        <v>189</v>
      </c>
      <c r="I93" s="56">
        <f t="shared" si="58"/>
        <v>252</v>
      </c>
      <c r="J93" s="56">
        <f t="shared" si="58"/>
        <v>118</v>
      </c>
      <c r="K93" s="56">
        <f t="shared" si="58"/>
        <v>8</v>
      </c>
      <c r="L93" s="56">
        <f t="shared" si="58"/>
        <v>126</v>
      </c>
      <c r="M93" s="56">
        <f t="shared" si="58"/>
        <v>7</v>
      </c>
      <c r="N93" s="56">
        <f t="shared" si="58"/>
        <v>7</v>
      </c>
      <c r="O93" s="185">
        <f t="shared" si="58"/>
        <v>2</v>
      </c>
      <c r="P93" s="185">
        <f t="shared" si="58"/>
        <v>14</v>
      </c>
      <c r="Q93" s="56">
        <f t="shared" si="58"/>
        <v>20</v>
      </c>
      <c r="R93" s="56">
        <f t="shared" si="58"/>
        <v>2</v>
      </c>
      <c r="S93" s="56">
        <f t="shared" si="58"/>
        <v>36</v>
      </c>
      <c r="T93" s="185">
        <f t="shared" si="58"/>
        <v>3</v>
      </c>
      <c r="U93" s="56">
        <f t="shared" si="58"/>
        <v>20</v>
      </c>
      <c r="V93" s="56">
        <f t="shared" si="58"/>
        <v>30</v>
      </c>
      <c r="W93" s="56">
        <f t="shared" si="58"/>
        <v>4</v>
      </c>
      <c r="X93" s="56">
        <f t="shared" si="58"/>
        <v>54</v>
      </c>
      <c r="Y93" s="185">
        <f t="shared" si="58"/>
        <v>2</v>
      </c>
      <c r="Z93" s="56">
        <f t="shared" si="58"/>
        <v>14</v>
      </c>
      <c r="AA93" s="56">
        <f t="shared" si="58"/>
        <v>20</v>
      </c>
      <c r="AB93" s="56">
        <f t="shared" si="58"/>
        <v>2</v>
      </c>
      <c r="AC93" s="56">
        <f t="shared" si="58"/>
        <v>36</v>
      </c>
      <c r="AD93" s="185">
        <f t="shared" si="58"/>
        <v>0</v>
      </c>
      <c r="AE93" s="56">
        <f t="shared" si="58"/>
        <v>0</v>
      </c>
      <c r="AF93" s="56">
        <f t="shared" si="58"/>
        <v>0</v>
      </c>
      <c r="AG93" s="56">
        <f t="shared" si="58"/>
        <v>0</v>
      </c>
      <c r="AH93" s="56">
        <f t="shared" si="58"/>
        <v>0</v>
      </c>
      <c r="AI93" s="185">
        <f t="shared" si="58"/>
        <v>0</v>
      </c>
      <c r="AJ93" s="56">
        <f t="shared" si="58"/>
        <v>0</v>
      </c>
      <c r="AK93" s="56">
        <f t="shared" si="58"/>
        <v>0</v>
      </c>
      <c r="AL93" s="56">
        <f t="shared" si="58"/>
        <v>0</v>
      </c>
      <c r="AM93" s="56">
        <f t="shared" si="58"/>
        <v>0</v>
      </c>
      <c r="AN93" s="185">
        <f t="shared" si="58"/>
        <v>0</v>
      </c>
      <c r="AO93" s="56">
        <f t="shared" si="58"/>
        <v>0</v>
      </c>
      <c r="AP93" s="56">
        <f t="shared" si="58"/>
        <v>0</v>
      </c>
      <c r="AQ93" s="56">
        <f t="shared" si="58"/>
        <v>0</v>
      </c>
      <c r="AR93" s="56">
        <f t="shared" si="58"/>
        <v>0</v>
      </c>
      <c r="AS93" s="185">
        <f t="shared" si="58"/>
        <v>0</v>
      </c>
      <c r="AT93" s="56">
        <f t="shared" si="58"/>
        <v>0</v>
      </c>
      <c r="AU93" s="56">
        <f t="shared" si="58"/>
        <v>0</v>
      </c>
      <c r="AV93" s="56">
        <f t="shared" si="58"/>
        <v>0</v>
      </c>
      <c r="AW93" s="56">
        <f t="shared" si="58"/>
        <v>0</v>
      </c>
      <c r="AX93" s="185">
        <f t="shared" si="58"/>
        <v>0</v>
      </c>
      <c r="AY93" s="56">
        <f t="shared" si="58"/>
        <v>0</v>
      </c>
      <c r="AZ93" s="56">
        <f t="shared" si="58"/>
        <v>0</v>
      </c>
      <c r="BA93" s="56">
        <f t="shared" si="58"/>
        <v>0</v>
      </c>
      <c r="BB93" s="56">
        <f t="shared" si="58"/>
        <v>0</v>
      </c>
    </row>
    <row r="94" spans="1:54" ht="15.75" x14ac:dyDescent="0.2">
      <c r="A94" s="17" t="s">
        <v>248</v>
      </c>
      <c r="B94" s="25" t="s">
        <v>249</v>
      </c>
      <c r="C94" s="144"/>
      <c r="D94" s="98">
        <v>1</v>
      </c>
      <c r="E94" s="98"/>
      <c r="F94" s="144"/>
      <c r="G94" s="17">
        <v>2</v>
      </c>
      <c r="H94" s="17">
        <f>G94*27</f>
        <v>54</v>
      </c>
      <c r="I94" s="19">
        <f>G94*36</f>
        <v>72</v>
      </c>
      <c r="J94" s="147">
        <f>I94/2-K94</f>
        <v>34</v>
      </c>
      <c r="K94" s="17">
        <v>2</v>
      </c>
      <c r="L94" s="147">
        <f>I94/2</f>
        <v>36</v>
      </c>
      <c r="M94" s="149">
        <f>G94</f>
        <v>2</v>
      </c>
      <c r="N94" s="17">
        <f>(J94+L94+K94)/36</f>
        <v>2</v>
      </c>
      <c r="O94" s="176">
        <f>(P94+Q94+R94+S94)/36</f>
        <v>2</v>
      </c>
      <c r="P94" s="148">
        <v>14</v>
      </c>
      <c r="Q94" s="148">
        <f>J94-P94</f>
        <v>20</v>
      </c>
      <c r="R94" s="148">
        <f>K94</f>
        <v>2</v>
      </c>
      <c r="S94" s="148">
        <f>L94</f>
        <v>36</v>
      </c>
    </row>
    <row r="95" spans="1:54" ht="15.75" x14ac:dyDescent="0.2">
      <c r="A95" s="17" t="s">
        <v>250</v>
      </c>
      <c r="B95" s="31" t="s">
        <v>251</v>
      </c>
      <c r="C95" s="143"/>
      <c r="D95" s="150">
        <v>3</v>
      </c>
      <c r="E95" s="150"/>
      <c r="F95" s="143"/>
      <c r="G95" s="17">
        <v>2</v>
      </c>
      <c r="H95" s="17">
        <f>G95*27</f>
        <v>54</v>
      </c>
      <c r="I95" s="19">
        <f>G95*36</f>
        <v>72</v>
      </c>
      <c r="J95" s="147">
        <f>I95/2-K95</f>
        <v>34</v>
      </c>
      <c r="K95" s="17">
        <v>2</v>
      </c>
      <c r="L95" s="147">
        <f>I95/2</f>
        <v>36</v>
      </c>
      <c r="M95" s="149">
        <f>G95</f>
        <v>2</v>
      </c>
      <c r="N95" s="17">
        <f>(J95+L95+K95)/36</f>
        <v>2</v>
      </c>
      <c r="Y95" s="176">
        <f>(Z95+AA95+AB95+AC95)/36</f>
        <v>2</v>
      </c>
      <c r="Z95" s="148">
        <v>14</v>
      </c>
      <c r="AA95" s="148">
        <f>J95-Z95</f>
        <v>20</v>
      </c>
      <c r="AB95" s="148">
        <f>K95</f>
        <v>2</v>
      </c>
      <c r="AC95" s="148">
        <f>L95</f>
        <v>36</v>
      </c>
    </row>
    <row r="96" spans="1:54" ht="24.75" customHeight="1" x14ac:dyDescent="0.2">
      <c r="A96" s="17" t="s">
        <v>252</v>
      </c>
      <c r="B96" s="24" t="s">
        <v>256</v>
      </c>
      <c r="C96" s="143"/>
      <c r="E96" s="150">
        <v>2</v>
      </c>
      <c r="F96" s="143"/>
      <c r="G96" s="17">
        <v>3</v>
      </c>
      <c r="H96" s="17">
        <f>G96*27</f>
        <v>81</v>
      </c>
      <c r="I96" s="19">
        <f>G96*36</f>
        <v>108</v>
      </c>
      <c r="J96" s="147">
        <f>I96/2-K96</f>
        <v>50</v>
      </c>
      <c r="K96" s="17">
        <v>4</v>
      </c>
      <c r="L96" s="147">
        <f>I96/2</f>
        <v>54</v>
      </c>
      <c r="M96" s="149">
        <f>G96</f>
        <v>3</v>
      </c>
      <c r="N96" s="17">
        <f>(J96+L96+K96)/36</f>
        <v>3</v>
      </c>
      <c r="T96" s="176">
        <f>(U96+V96+W96+X96)/36</f>
        <v>3</v>
      </c>
      <c r="U96" s="148">
        <v>20</v>
      </c>
      <c r="V96" s="148">
        <f>J96-U96</f>
        <v>30</v>
      </c>
      <c r="W96" s="148">
        <f>K96</f>
        <v>4</v>
      </c>
      <c r="X96" s="148">
        <f>L96</f>
        <v>54</v>
      </c>
    </row>
    <row r="97" spans="1:54" s="165" customFormat="1" ht="24" customHeight="1" x14ac:dyDescent="0.2">
      <c r="A97" s="131"/>
      <c r="B97" s="132"/>
      <c r="C97" s="133" t="s">
        <v>351</v>
      </c>
      <c r="D97" s="133" t="s">
        <v>352</v>
      </c>
      <c r="E97" s="134" t="s">
        <v>353</v>
      </c>
      <c r="F97" s="135" t="s">
        <v>355</v>
      </c>
      <c r="G97" s="136" t="s">
        <v>155</v>
      </c>
      <c r="H97" s="136" t="s">
        <v>348</v>
      </c>
      <c r="I97" s="136" t="s">
        <v>349</v>
      </c>
      <c r="J97" s="136" t="s">
        <v>255</v>
      </c>
      <c r="K97" s="136" t="s">
        <v>0</v>
      </c>
      <c r="L97" s="136" t="s">
        <v>160</v>
      </c>
      <c r="M97" s="136" t="s">
        <v>158</v>
      </c>
      <c r="N97" s="136" t="s">
        <v>159</v>
      </c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8"/>
    </row>
    <row r="98" spans="1:54" ht="13.5" customHeight="1" x14ac:dyDescent="0.2">
      <c r="A98" s="17" t="s">
        <v>356</v>
      </c>
      <c r="B98" s="113" t="s">
        <v>209</v>
      </c>
      <c r="C98" s="143"/>
      <c r="D98" s="172" t="s">
        <v>367</v>
      </c>
      <c r="E98" s="143"/>
      <c r="F98" s="143"/>
      <c r="G98" s="17"/>
      <c r="H98" s="147"/>
      <c r="I98" s="19">
        <v>328</v>
      </c>
      <c r="J98" s="147"/>
      <c r="K98" s="147"/>
      <c r="L98" s="147"/>
      <c r="M98" s="149"/>
      <c r="N98" s="17"/>
      <c r="O98" s="181"/>
      <c r="P98" s="187"/>
      <c r="Q98" s="167"/>
      <c r="R98" s="167"/>
      <c r="S98" s="167"/>
      <c r="U98" s="167"/>
      <c r="V98" s="167">
        <v>46</v>
      </c>
      <c r="W98" s="167"/>
      <c r="X98" s="167"/>
      <c r="Z98" s="167"/>
      <c r="AA98" s="167">
        <v>46</v>
      </c>
      <c r="AB98" s="167"/>
      <c r="AC98" s="167"/>
      <c r="AE98" s="167"/>
      <c r="AF98" s="167">
        <v>48</v>
      </c>
      <c r="AG98" s="167"/>
      <c r="AH98" s="167"/>
      <c r="AJ98" s="167"/>
      <c r="AK98" s="167">
        <v>46</v>
      </c>
      <c r="AL98" s="167"/>
      <c r="AM98" s="167"/>
      <c r="AO98" s="167"/>
      <c r="AP98" s="167">
        <v>48</v>
      </c>
      <c r="AQ98" s="167"/>
      <c r="AR98" s="167"/>
      <c r="AT98" s="167"/>
      <c r="AU98" s="167">
        <v>46</v>
      </c>
      <c r="AV98" s="167"/>
      <c r="AW98" s="167"/>
      <c r="AY98" s="167"/>
      <c r="AZ98" s="167">
        <v>48</v>
      </c>
      <c r="BA98" s="167"/>
      <c r="BB98" s="167"/>
    </row>
    <row r="99" spans="1:54" x14ac:dyDescent="0.2">
      <c r="A99" s="114"/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87"/>
      <c r="P99" s="187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</row>
    <row r="100" spans="1:54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</row>
    <row r="101" spans="1:54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</row>
    <row r="102" spans="1:54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</row>
    <row r="103" spans="1:54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</row>
    <row r="104" spans="1:54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</row>
    <row r="105" spans="1:54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</row>
    <row r="106" spans="1:54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</row>
    <row r="107" spans="1:54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</row>
    <row r="108" spans="1:54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</row>
    <row r="109" spans="1:54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</row>
    <row r="110" spans="1:54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</row>
    <row r="111" spans="1:54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</row>
    <row r="112" spans="1:54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</row>
    <row r="113" spans="3:54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</row>
    <row r="114" spans="3:54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</row>
    <row r="115" spans="3:54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</row>
    <row r="116" spans="3:54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</row>
    <row r="117" spans="3:54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</row>
    <row r="118" spans="3:54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</row>
    <row r="119" spans="3:54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</row>
    <row r="120" spans="3:54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</row>
    <row r="121" spans="3:54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</row>
    <row r="122" spans="3:54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</row>
    <row r="123" spans="3:54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</row>
    <row r="124" spans="3:54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</row>
    <row r="125" spans="3:54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</row>
    <row r="126" spans="3:54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</row>
    <row r="127" spans="3:54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</row>
    <row r="128" spans="3:54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</row>
    <row r="129" spans="3:54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</row>
    <row r="130" spans="3:54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</row>
    <row r="131" spans="3:54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</row>
    <row r="132" spans="3:54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</row>
    <row r="133" spans="3:54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</row>
    <row r="134" spans="3:54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</row>
    <row r="135" spans="3:54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</row>
    <row r="136" spans="3:54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</row>
    <row r="137" spans="3:54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</row>
    <row r="138" spans="3:54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</row>
    <row r="139" spans="3:54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</row>
    <row r="140" spans="3:54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</row>
    <row r="141" spans="3:54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</row>
    <row r="142" spans="3:54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</row>
    <row r="143" spans="3:54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</row>
    <row r="144" spans="3:54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</row>
    <row r="145" spans="3:54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</row>
    <row r="146" spans="3:54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</row>
    <row r="147" spans="3:54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</row>
    <row r="148" spans="3:54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</row>
    <row r="149" spans="3:54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</row>
    <row r="150" spans="3:54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</row>
    <row r="151" spans="3:54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</row>
    <row r="152" spans="3:54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</row>
    <row r="153" spans="3:54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</row>
    <row r="154" spans="3:54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</row>
    <row r="155" spans="3:54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</row>
    <row r="156" spans="3:54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</row>
    <row r="157" spans="3:54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</row>
    <row r="158" spans="3:54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</row>
    <row r="159" spans="3:54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</row>
    <row r="160" spans="3:54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</row>
    <row r="161" spans="3:54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</row>
    <row r="162" spans="3:54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</row>
    <row r="163" spans="3:54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</row>
    <row r="164" spans="3:54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</row>
    <row r="165" spans="3:54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</row>
    <row r="166" spans="3:54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</row>
    <row r="167" spans="3:54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</row>
    <row r="168" spans="3:54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</row>
    <row r="169" spans="3:54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</row>
    <row r="170" spans="3:54" x14ac:dyDescent="0.2"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</row>
    <row r="171" spans="3:54" x14ac:dyDescent="0.2"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</row>
    <row r="172" spans="3:54" x14ac:dyDescent="0.2"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</row>
    <row r="173" spans="3:54" x14ac:dyDescent="0.2"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</row>
    <row r="174" spans="3:54" x14ac:dyDescent="0.2"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</row>
    <row r="175" spans="3:54" x14ac:dyDescent="0.2"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</row>
    <row r="176" spans="3:54" x14ac:dyDescent="0.2"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</row>
    <row r="177" spans="3:54" x14ac:dyDescent="0.2"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</row>
    <row r="178" spans="3:54" x14ac:dyDescent="0.2"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</row>
    <row r="179" spans="3:54" x14ac:dyDescent="0.2"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</row>
    <row r="180" spans="3:54" x14ac:dyDescent="0.2"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</row>
    <row r="181" spans="3:54" x14ac:dyDescent="0.2"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</row>
    <row r="182" spans="3:54" x14ac:dyDescent="0.2"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</row>
    <row r="183" spans="3:54" x14ac:dyDescent="0.2"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</row>
    <row r="184" spans="3:54" x14ac:dyDescent="0.2"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</row>
    <row r="185" spans="3:54" x14ac:dyDescent="0.2"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</row>
    <row r="186" spans="3:54" x14ac:dyDescent="0.2"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</row>
    <row r="187" spans="3:54" x14ac:dyDescent="0.2"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</row>
    <row r="188" spans="3:54" x14ac:dyDescent="0.2"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</row>
    <row r="189" spans="3:54" x14ac:dyDescent="0.2"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</row>
    <row r="190" spans="3:54" x14ac:dyDescent="0.2"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</row>
    <row r="191" spans="3:54" x14ac:dyDescent="0.2"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</row>
    <row r="192" spans="3:54" x14ac:dyDescent="0.2"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</row>
    <row r="193" spans="3:54" x14ac:dyDescent="0.2"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</row>
    <row r="194" spans="3:54" x14ac:dyDescent="0.2"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</row>
    <row r="195" spans="3:54" x14ac:dyDescent="0.2"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</row>
    <row r="196" spans="3:54" x14ac:dyDescent="0.2"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</row>
    <row r="197" spans="3:54" x14ac:dyDescent="0.2"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</row>
    <row r="198" spans="3:54" x14ac:dyDescent="0.2"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</row>
    <row r="199" spans="3:54" x14ac:dyDescent="0.2"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</row>
    <row r="200" spans="3:54" x14ac:dyDescent="0.2"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</row>
    <row r="201" spans="3:54" x14ac:dyDescent="0.2"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</row>
    <row r="202" spans="3:54" x14ac:dyDescent="0.2"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</row>
    <row r="203" spans="3:54" x14ac:dyDescent="0.2"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</row>
    <row r="204" spans="3:54" x14ac:dyDescent="0.2"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</row>
    <row r="205" spans="3:54" x14ac:dyDescent="0.2"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</row>
    <row r="206" spans="3:54" x14ac:dyDescent="0.2"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</row>
    <row r="207" spans="3:54" x14ac:dyDescent="0.2"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</row>
    <row r="208" spans="3:54" x14ac:dyDescent="0.2"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</row>
    <row r="209" spans="3:54" x14ac:dyDescent="0.2"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</row>
    <row r="210" spans="3:54" x14ac:dyDescent="0.2"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</row>
    <row r="211" spans="3:54" x14ac:dyDescent="0.2"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</row>
    <row r="212" spans="3:54" x14ac:dyDescent="0.2"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</row>
    <row r="213" spans="3:54" x14ac:dyDescent="0.2"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</row>
    <row r="214" spans="3:54" x14ac:dyDescent="0.2"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</row>
    <row r="215" spans="3:54" x14ac:dyDescent="0.2"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</row>
    <row r="216" spans="3:54" x14ac:dyDescent="0.2"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</row>
    <row r="217" spans="3:54" x14ac:dyDescent="0.2"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</row>
    <row r="218" spans="3:54" x14ac:dyDescent="0.2"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</row>
    <row r="219" spans="3:54" x14ac:dyDescent="0.2"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</row>
    <row r="220" spans="3:54" x14ac:dyDescent="0.2"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</row>
    <row r="221" spans="3:54" x14ac:dyDescent="0.2"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</row>
    <row r="222" spans="3:54" x14ac:dyDescent="0.2"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</row>
    <row r="223" spans="3:54" x14ac:dyDescent="0.2"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</row>
    <row r="224" spans="3:54" x14ac:dyDescent="0.2"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</row>
    <row r="225" spans="3:54" x14ac:dyDescent="0.2"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</row>
    <row r="226" spans="3:54" x14ac:dyDescent="0.2"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</row>
    <row r="227" spans="3:54" x14ac:dyDescent="0.2"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</row>
    <row r="228" spans="3:54" x14ac:dyDescent="0.2"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</row>
    <row r="229" spans="3:54" x14ac:dyDescent="0.2"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</row>
    <row r="230" spans="3:54" x14ac:dyDescent="0.2"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</row>
    <row r="231" spans="3:54" x14ac:dyDescent="0.2"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</row>
    <row r="232" spans="3:54" x14ac:dyDescent="0.2"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</row>
    <row r="233" spans="3:54" x14ac:dyDescent="0.2"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</row>
    <row r="234" spans="3:54" x14ac:dyDescent="0.2"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</row>
    <row r="235" spans="3:54" x14ac:dyDescent="0.2"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</row>
    <row r="236" spans="3:54" x14ac:dyDescent="0.2"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</row>
    <row r="237" spans="3:54" x14ac:dyDescent="0.2"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</row>
    <row r="238" spans="3:54" x14ac:dyDescent="0.2"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</row>
    <row r="239" spans="3:54" x14ac:dyDescent="0.2"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</row>
    <row r="240" spans="3:54" x14ac:dyDescent="0.2"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</row>
    <row r="241" spans="3:54" x14ac:dyDescent="0.2"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</row>
    <row r="242" spans="3:54" x14ac:dyDescent="0.2"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</row>
    <row r="243" spans="3:54" x14ac:dyDescent="0.2"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</row>
    <row r="244" spans="3:54" x14ac:dyDescent="0.2"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</row>
    <row r="245" spans="3:54" x14ac:dyDescent="0.2"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</row>
    <row r="246" spans="3:54" x14ac:dyDescent="0.2"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</row>
    <row r="247" spans="3:54" x14ac:dyDescent="0.2"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</row>
    <row r="248" spans="3:54" x14ac:dyDescent="0.2"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</row>
    <row r="249" spans="3:54" x14ac:dyDescent="0.2"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</row>
    <row r="250" spans="3:54" x14ac:dyDescent="0.2"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</row>
    <row r="251" spans="3:54" x14ac:dyDescent="0.2"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</row>
    <row r="252" spans="3:54" x14ac:dyDescent="0.2"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</row>
    <row r="253" spans="3:54" x14ac:dyDescent="0.2"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</row>
    <row r="254" spans="3:54" x14ac:dyDescent="0.2"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</row>
    <row r="255" spans="3:54" x14ac:dyDescent="0.2"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</row>
    <row r="256" spans="3:54" x14ac:dyDescent="0.2"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</row>
    <row r="257" spans="3:54" x14ac:dyDescent="0.2"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</row>
    <row r="258" spans="3:54" x14ac:dyDescent="0.2"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</row>
    <row r="259" spans="3:54" x14ac:dyDescent="0.2"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</row>
    <row r="260" spans="3:54" x14ac:dyDescent="0.2"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</row>
    <row r="261" spans="3:54" x14ac:dyDescent="0.2"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</row>
    <row r="262" spans="3:54" x14ac:dyDescent="0.2"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</row>
    <row r="263" spans="3:54" x14ac:dyDescent="0.2"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</row>
    <row r="264" spans="3:54" x14ac:dyDescent="0.2"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</row>
    <row r="265" spans="3:54" x14ac:dyDescent="0.2"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</row>
    <row r="266" spans="3:54" x14ac:dyDescent="0.2"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</row>
    <row r="267" spans="3:54" x14ac:dyDescent="0.2"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</row>
    <row r="268" spans="3:54" x14ac:dyDescent="0.2"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</row>
    <row r="269" spans="3:54" x14ac:dyDescent="0.2"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</row>
    <row r="270" spans="3:54" x14ac:dyDescent="0.2"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</row>
    <row r="271" spans="3:54" x14ac:dyDescent="0.2"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</row>
    <row r="272" spans="3:54" x14ac:dyDescent="0.2"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</row>
    <row r="273" spans="3:54" x14ac:dyDescent="0.2"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</row>
    <row r="274" spans="3:54" x14ac:dyDescent="0.2"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</row>
    <row r="275" spans="3:54" x14ac:dyDescent="0.2"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</row>
    <row r="276" spans="3:54" x14ac:dyDescent="0.2"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</row>
    <row r="277" spans="3:54" x14ac:dyDescent="0.2"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</row>
    <row r="278" spans="3:54" x14ac:dyDescent="0.2"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</row>
    <row r="279" spans="3:54" x14ac:dyDescent="0.2"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</row>
    <row r="280" spans="3:54" x14ac:dyDescent="0.2"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</row>
    <row r="281" spans="3:54" x14ac:dyDescent="0.2"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</row>
    <row r="282" spans="3:54" x14ac:dyDescent="0.2"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</row>
    <row r="283" spans="3:54" x14ac:dyDescent="0.2"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</row>
    <row r="284" spans="3:54" x14ac:dyDescent="0.2"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</row>
    <row r="285" spans="3:54" x14ac:dyDescent="0.2"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</row>
    <row r="286" spans="3:54" x14ac:dyDescent="0.2"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</row>
    <row r="287" spans="3:54" x14ac:dyDescent="0.2"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</row>
    <row r="288" spans="3:54" x14ac:dyDescent="0.2"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</row>
    <row r="289" spans="3:54" x14ac:dyDescent="0.2"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</row>
    <row r="290" spans="3:54" x14ac:dyDescent="0.2"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</row>
    <row r="291" spans="3:54" x14ac:dyDescent="0.2"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</row>
    <row r="292" spans="3:54" x14ac:dyDescent="0.2"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</row>
    <row r="293" spans="3:54" x14ac:dyDescent="0.2"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</row>
    <row r="294" spans="3:54" x14ac:dyDescent="0.2"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</row>
    <row r="295" spans="3:54" x14ac:dyDescent="0.2"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</row>
    <row r="296" spans="3:54" x14ac:dyDescent="0.2"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</row>
    <row r="297" spans="3:54" x14ac:dyDescent="0.2"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</row>
    <row r="298" spans="3:54" x14ac:dyDescent="0.2"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</row>
    <row r="299" spans="3:54" x14ac:dyDescent="0.2"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</row>
    <row r="300" spans="3:54" x14ac:dyDescent="0.2"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</row>
    <row r="301" spans="3:54" x14ac:dyDescent="0.2"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</row>
    <row r="302" spans="3:54" x14ac:dyDescent="0.2"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</row>
    <row r="303" spans="3:54" x14ac:dyDescent="0.2"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</row>
    <row r="304" spans="3:54" x14ac:dyDescent="0.2"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</row>
    <row r="305" spans="3:54" x14ac:dyDescent="0.2"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</row>
    <row r="306" spans="3:54" x14ac:dyDescent="0.2"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</row>
    <row r="307" spans="3:54" x14ac:dyDescent="0.2"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</row>
    <row r="308" spans="3:54" x14ac:dyDescent="0.2"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</row>
    <row r="309" spans="3:54" x14ac:dyDescent="0.2"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</row>
    <row r="310" spans="3:54" x14ac:dyDescent="0.2"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</row>
    <row r="311" spans="3:54" x14ac:dyDescent="0.2"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</row>
    <row r="312" spans="3:54" x14ac:dyDescent="0.2"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</row>
    <row r="313" spans="3:54" x14ac:dyDescent="0.2"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</row>
    <row r="314" spans="3:54" x14ac:dyDescent="0.2"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</row>
    <row r="315" spans="3:54" x14ac:dyDescent="0.2"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</row>
    <row r="316" spans="3:54" x14ac:dyDescent="0.2"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</row>
    <row r="317" spans="3:54" x14ac:dyDescent="0.2"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</row>
    <row r="318" spans="3:54" x14ac:dyDescent="0.2"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</row>
    <row r="319" spans="3:54" x14ac:dyDescent="0.2"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</row>
    <row r="320" spans="3:54" x14ac:dyDescent="0.2"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</row>
    <row r="321" spans="3:54" x14ac:dyDescent="0.2"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</row>
    <row r="322" spans="3:54" x14ac:dyDescent="0.2"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</row>
    <row r="323" spans="3:54" x14ac:dyDescent="0.2"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</row>
    <row r="324" spans="3:54" x14ac:dyDescent="0.2"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</row>
    <row r="325" spans="3:54" x14ac:dyDescent="0.2"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</row>
    <row r="326" spans="3:54" x14ac:dyDescent="0.2"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</row>
    <row r="327" spans="3:54" x14ac:dyDescent="0.2"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</row>
    <row r="328" spans="3:54" x14ac:dyDescent="0.2"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</row>
    <row r="329" spans="3:54" x14ac:dyDescent="0.2"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</row>
    <row r="330" spans="3:54" x14ac:dyDescent="0.2"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</row>
    <row r="331" spans="3:54" x14ac:dyDescent="0.2"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</row>
    <row r="332" spans="3:54" x14ac:dyDescent="0.2"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</row>
    <row r="333" spans="3:54" x14ac:dyDescent="0.2"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</row>
    <row r="334" spans="3:54" x14ac:dyDescent="0.2"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</row>
    <row r="335" spans="3:54" x14ac:dyDescent="0.2"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</row>
    <row r="336" spans="3:54" x14ac:dyDescent="0.2"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</row>
    <row r="337" spans="3:54" x14ac:dyDescent="0.2"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</row>
    <row r="338" spans="3:54" x14ac:dyDescent="0.2"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</row>
    <row r="339" spans="3:54" x14ac:dyDescent="0.2"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</row>
    <row r="340" spans="3:54" x14ac:dyDescent="0.2"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</row>
    <row r="341" spans="3:54" x14ac:dyDescent="0.2"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</row>
    <row r="342" spans="3:54" x14ac:dyDescent="0.2"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</row>
    <row r="343" spans="3:54" x14ac:dyDescent="0.2"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</row>
    <row r="344" spans="3:54" x14ac:dyDescent="0.2"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</row>
    <row r="345" spans="3:54" x14ac:dyDescent="0.2"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</row>
    <row r="346" spans="3:54" x14ac:dyDescent="0.2"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</row>
    <row r="347" spans="3:54" x14ac:dyDescent="0.2"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</row>
    <row r="348" spans="3:54" x14ac:dyDescent="0.2"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</row>
    <row r="349" spans="3:54" x14ac:dyDescent="0.2"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</row>
    <row r="350" spans="3:54" x14ac:dyDescent="0.2"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</row>
    <row r="351" spans="3:54" x14ac:dyDescent="0.2"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</row>
    <row r="352" spans="3:54" x14ac:dyDescent="0.2"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</row>
    <row r="353" spans="3:54" x14ac:dyDescent="0.2"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</row>
    <row r="354" spans="3:54" x14ac:dyDescent="0.2"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</row>
    <row r="355" spans="3:54" x14ac:dyDescent="0.2"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</row>
    <row r="356" spans="3:54" x14ac:dyDescent="0.2"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</row>
    <row r="357" spans="3:54" x14ac:dyDescent="0.2"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</row>
    <row r="358" spans="3:54" x14ac:dyDescent="0.2"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</row>
    <row r="359" spans="3:54" x14ac:dyDescent="0.2"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</row>
    <row r="360" spans="3:54" x14ac:dyDescent="0.2"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</row>
    <row r="361" spans="3:54" x14ac:dyDescent="0.2"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</row>
    <row r="362" spans="3:54" x14ac:dyDescent="0.2"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</row>
    <row r="363" spans="3:54" x14ac:dyDescent="0.2"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</row>
    <row r="364" spans="3:54" x14ac:dyDescent="0.2"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</row>
    <row r="365" spans="3:54" x14ac:dyDescent="0.2"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</row>
    <row r="366" spans="3:54" x14ac:dyDescent="0.2"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</row>
    <row r="367" spans="3:54" x14ac:dyDescent="0.2"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67"/>
      <c r="AN367" s="167"/>
      <c r="AO367" s="167"/>
      <c r="AP367" s="167"/>
      <c r="AQ367" s="167"/>
      <c r="AR367" s="167"/>
      <c r="AS367" s="167"/>
      <c r="AT367" s="167"/>
      <c r="AU367" s="167"/>
      <c r="AV367" s="167"/>
      <c r="AW367" s="167"/>
      <c r="AX367" s="167"/>
      <c r="AY367" s="167"/>
      <c r="AZ367" s="167"/>
      <c r="BA367" s="167"/>
      <c r="BB367" s="167"/>
    </row>
    <row r="368" spans="3:54" x14ac:dyDescent="0.2"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</row>
    <row r="369" spans="3:54" x14ac:dyDescent="0.2"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</row>
    <row r="370" spans="3:54" x14ac:dyDescent="0.2"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</row>
    <row r="371" spans="3:54" x14ac:dyDescent="0.2"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</row>
    <row r="372" spans="3:54" x14ac:dyDescent="0.2"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</row>
    <row r="373" spans="3:54" x14ac:dyDescent="0.2"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</row>
    <row r="374" spans="3:54" x14ac:dyDescent="0.2"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</row>
    <row r="375" spans="3:54" x14ac:dyDescent="0.2"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</row>
    <row r="376" spans="3:54" x14ac:dyDescent="0.2"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</row>
    <row r="377" spans="3:54" x14ac:dyDescent="0.2"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</row>
    <row r="378" spans="3:54" x14ac:dyDescent="0.2"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</row>
    <row r="379" spans="3:54" x14ac:dyDescent="0.2"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</row>
    <row r="380" spans="3:54" x14ac:dyDescent="0.2"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</row>
    <row r="381" spans="3:54" x14ac:dyDescent="0.2"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</row>
    <row r="382" spans="3:54" x14ac:dyDescent="0.2"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</row>
    <row r="383" spans="3:54" x14ac:dyDescent="0.2"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</row>
    <row r="384" spans="3:54" x14ac:dyDescent="0.2"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</row>
    <row r="385" spans="3:54" x14ac:dyDescent="0.2"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</row>
    <row r="386" spans="3:54" x14ac:dyDescent="0.2"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</row>
    <row r="387" spans="3:54" x14ac:dyDescent="0.2"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</row>
    <row r="388" spans="3:54" x14ac:dyDescent="0.2"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</row>
    <row r="389" spans="3:54" x14ac:dyDescent="0.2"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</row>
    <row r="390" spans="3:54" x14ac:dyDescent="0.2"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</row>
    <row r="391" spans="3:54" x14ac:dyDescent="0.2"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</row>
    <row r="392" spans="3:54" x14ac:dyDescent="0.2"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</row>
    <row r="393" spans="3:54" x14ac:dyDescent="0.2"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</row>
    <row r="394" spans="3:54" x14ac:dyDescent="0.2"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</row>
    <row r="395" spans="3:54" x14ac:dyDescent="0.2"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</row>
    <row r="396" spans="3:54" x14ac:dyDescent="0.2"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</row>
    <row r="397" spans="3:54" x14ac:dyDescent="0.2"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</row>
    <row r="398" spans="3:54" x14ac:dyDescent="0.2"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</row>
    <row r="399" spans="3:54" x14ac:dyDescent="0.2"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</row>
    <row r="400" spans="3:54" x14ac:dyDescent="0.2"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</row>
    <row r="401" spans="3:54" x14ac:dyDescent="0.2"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</row>
    <row r="402" spans="3:54" x14ac:dyDescent="0.2"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</row>
    <row r="403" spans="3:54" x14ac:dyDescent="0.2"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</row>
    <row r="404" spans="3:54" x14ac:dyDescent="0.2"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</row>
    <row r="405" spans="3:54" x14ac:dyDescent="0.2"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</row>
    <row r="406" spans="3:54" x14ac:dyDescent="0.2"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</row>
    <row r="407" spans="3:54" x14ac:dyDescent="0.2"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</row>
    <row r="408" spans="3:54" x14ac:dyDescent="0.2"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</row>
    <row r="409" spans="3:54" x14ac:dyDescent="0.2"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</row>
    <row r="410" spans="3:54" x14ac:dyDescent="0.2"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</row>
    <row r="411" spans="3:54" x14ac:dyDescent="0.2"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</row>
    <row r="412" spans="3:54" x14ac:dyDescent="0.2"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</row>
    <row r="413" spans="3:54" x14ac:dyDescent="0.2"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</row>
    <row r="414" spans="3:54" x14ac:dyDescent="0.2"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</row>
    <row r="415" spans="3:54" x14ac:dyDescent="0.2"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</row>
    <row r="416" spans="3:54" x14ac:dyDescent="0.2"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</row>
    <row r="417" spans="3:54" x14ac:dyDescent="0.2"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</row>
    <row r="418" spans="3:54" x14ac:dyDescent="0.2"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</row>
    <row r="419" spans="3:54" x14ac:dyDescent="0.2"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</row>
    <row r="420" spans="3:54" x14ac:dyDescent="0.2"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</row>
    <row r="421" spans="3:54" x14ac:dyDescent="0.2"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</row>
    <row r="422" spans="3:54" x14ac:dyDescent="0.2"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</row>
    <row r="423" spans="3:54" x14ac:dyDescent="0.2"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</row>
    <row r="424" spans="3:54" x14ac:dyDescent="0.2"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</row>
    <row r="425" spans="3:54" x14ac:dyDescent="0.2"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</row>
    <row r="426" spans="3:54" x14ac:dyDescent="0.2"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</row>
    <row r="427" spans="3:54" x14ac:dyDescent="0.2"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</row>
    <row r="428" spans="3:54" x14ac:dyDescent="0.2"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</row>
    <row r="429" spans="3:54" x14ac:dyDescent="0.2"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</row>
    <row r="430" spans="3:54" x14ac:dyDescent="0.2"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</row>
    <row r="431" spans="3:54" x14ac:dyDescent="0.2"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</row>
    <row r="432" spans="3:54" x14ac:dyDescent="0.2"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</row>
    <row r="433" spans="3:54" x14ac:dyDescent="0.2"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</row>
    <row r="434" spans="3:54" x14ac:dyDescent="0.2"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</row>
    <row r="435" spans="3:54" x14ac:dyDescent="0.2"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</row>
    <row r="436" spans="3:54" x14ac:dyDescent="0.2"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</row>
    <row r="437" spans="3:54" x14ac:dyDescent="0.2"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</row>
    <row r="438" spans="3:54" x14ac:dyDescent="0.2"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</row>
    <row r="439" spans="3:54" x14ac:dyDescent="0.2"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</row>
    <row r="440" spans="3:54" x14ac:dyDescent="0.2"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</row>
    <row r="441" spans="3:54" x14ac:dyDescent="0.2"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</row>
    <row r="442" spans="3:54" x14ac:dyDescent="0.2"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</row>
    <row r="443" spans="3:54" x14ac:dyDescent="0.2"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</row>
    <row r="444" spans="3:54" x14ac:dyDescent="0.2"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</row>
    <row r="445" spans="3:54" x14ac:dyDescent="0.2"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</row>
    <row r="446" spans="3:54" x14ac:dyDescent="0.2"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</row>
    <row r="447" spans="3:54" x14ac:dyDescent="0.2"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</row>
    <row r="448" spans="3:54" x14ac:dyDescent="0.2"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</row>
    <row r="449" spans="3:54" x14ac:dyDescent="0.2"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</row>
    <row r="450" spans="3:54" x14ac:dyDescent="0.2"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</row>
    <row r="451" spans="3:54" x14ac:dyDescent="0.2"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</row>
    <row r="452" spans="3:54" x14ac:dyDescent="0.2"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</row>
    <row r="453" spans="3:54" x14ac:dyDescent="0.2"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</row>
    <row r="454" spans="3:54" x14ac:dyDescent="0.2"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</row>
    <row r="455" spans="3:54" x14ac:dyDescent="0.2"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</row>
    <row r="456" spans="3:54" x14ac:dyDescent="0.2"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</row>
    <row r="457" spans="3:54" x14ac:dyDescent="0.2"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</row>
    <row r="458" spans="3:54" x14ac:dyDescent="0.2"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</row>
    <row r="459" spans="3:54" x14ac:dyDescent="0.2"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</row>
    <row r="460" spans="3:54" x14ac:dyDescent="0.2"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</row>
    <row r="461" spans="3:54" x14ac:dyDescent="0.2"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</row>
    <row r="462" spans="3:54" x14ac:dyDescent="0.2"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</row>
    <row r="463" spans="3:54" x14ac:dyDescent="0.2"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</row>
    <row r="464" spans="3:54" x14ac:dyDescent="0.2"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</row>
    <row r="465" spans="3:54" x14ac:dyDescent="0.2"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</row>
    <row r="466" spans="3:54" x14ac:dyDescent="0.2"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</row>
    <row r="467" spans="3:54" x14ac:dyDescent="0.2"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</row>
    <row r="468" spans="3:54" x14ac:dyDescent="0.2"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</row>
    <row r="469" spans="3:54" x14ac:dyDescent="0.2"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</row>
    <row r="470" spans="3:54" x14ac:dyDescent="0.2"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</row>
    <row r="471" spans="3:54" x14ac:dyDescent="0.2"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</row>
    <row r="472" spans="3:54" x14ac:dyDescent="0.2"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</row>
    <row r="473" spans="3:54" x14ac:dyDescent="0.2"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</row>
    <row r="474" spans="3:54" x14ac:dyDescent="0.2"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</row>
    <row r="475" spans="3:54" x14ac:dyDescent="0.2"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</row>
    <row r="476" spans="3:54" x14ac:dyDescent="0.2"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</row>
    <row r="477" spans="3:54" x14ac:dyDescent="0.2"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</row>
    <row r="478" spans="3:54" x14ac:dyDescent="0.2"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</row>
    <row r="479" spans="3:54" x14ac:dyDescent="0.2"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</row>
    <row r="480" spans="3:54" x14ac:dyDescent="0.2"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</row>
    <row r="481" spans="3:54" x14ac:dyDescent="0.2"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</row>
    <row r="482" spans="3:54" x14ac:dyDescent="0.2"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</row>
    <row r="483" spans="3:54" x14ac:dyDescent="0.2"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</row>
    <row r="484" spans="3:54" x14ac:dyDescent="0.2"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</row>
    <row r="485" spans="3:54" x14ac:dyDescent="0.2"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</row>
    <row r="486" spans="3:54" x14ac:dyDescent="0.2"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</row>
    <row r="487" spans="3:54" x14ac:dyDescent="0.2"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</row>
    <row r="488" spans="3:54" x14ac:dyDescent="0.2"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</row>
    <row r="489" spans="3:54" x14ac:dyDescent="0.2"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</row>
    <row r="490" spans="3:54" x14ac:dyDescent="0.2"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</row>
    <row r="491" spans="3:54" x14ac:dyDescent="0.2"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</row>
    <row r="492" spans="3:54" x14ac:dyDescent="0.2"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</row>
    <row r="493" spans="3:54" x14ac:dyDescent="0.2"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</row>
    <row r="494" spans="3:54" x14ac:dyDescent="0.2"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</row>
    <row r="495" spans="3:54" x14ac:dyDescent="0.2"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</row>
    <row r="496" spans="3:54" x14ac:dyDescent="0.2"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</row>
    <row r="497" spans="3:54" x14ac:dyDescent="0.2"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</row>
    <row r="498" spans="3:54" x14ac:dyDescent="0.2"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</row>
    <row r="499" spans="3:54" x14ac:dyDescent="0.2"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</row>
    <row r="500" spans="3:54" x14ac:dyDescent="0.2"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</row>
    <row r="501" spans="3:54" x14ac:dyDescent="0.2"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</row>
    <row r="502" spans="3:54" x14ac:dyDescent="0.2"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</row>
    <row r="503" spans="3:54" x14ac:dyDescent="0.2"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</row>
    <row r="504" spans="3:54" x14ac:dyDescent="0.2"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</row>
    <row r="505" spans="3:54" x14ac:dyDescent="0.2"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</row>
    <row r="506" spans="3:54" x14ac:dyDescent="0.2"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</row>
    <row r="507" spans="3:54" x14ac:dyDescent="0.2"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</row>
    <row r="508" spans="3:54" x14ac:dyDescent="0.2"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</row>
    <row r="509" spans="3:54" x14ac:dyDescent="0.2"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</row>
    <row r="510" spans="3:54" x14ac:dyDescent="0.2"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</row>
    <row r="511" spans="3:54" x14ac:dyDescent="0.2"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</row>
    <row r="512" spans="3:54" x14ac:dyDescent="0.2"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</row>
    <row r="513" spans="3:54" x14ac:dyDescent="0.2"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</row>
    <row r="514" spans="3:54" x14ac:dyDescent="0.2"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</row>
    <row r="515" spans="3:54" x14ac:dyDescent="0.2"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</row>
    <row r="516" spans="3:54" x14ac:dyDescent="0.2"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</row>
    <row r="517" spans="3:54" x14ac:dyDescent="0.2"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67"/>
      <c r="AN517" s="167"/>
      <c r="AO517" s="167"/>
      <c r="AP517" s="167"/>
      <c r="AQ517" s="167"/>
      <c r="AR517" s="167"/>
      <c r="AS517" s="167"/>
      <c r="AT517" s="167"/>
      <c r="AU517" s="167"/>
      <c r="AV517" s="167"/>
      <c r="AW517" s="167"/>
      <c r="AX517" s="167"/>
      <c r="AY517" s="167"/>
      <c r="AZ517" s="167"/>
      <c r="BA517" s="167"/>
      <c r="BB517" s="167"/>
    </row>
    <row r="518" spans="3:54" x14ac:dyDescent="0.2"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</row>
    <row r="519" spans="3:54" x14ac:dyDescent="0.2"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</row>
    <row r="520" spans="3:54" x14ac:dyDescent="0.2"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</row>
    <row r="521" spans="3:54" x14ac:dyDescent="0.2"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</row>
    <row r="522" spans="3:54" x14ac:dyDescent="0.2"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</row>
    <row r="523" spans="3:54" x14ac:dyDescent="0.2"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</row>
    <row r="524" spans="3:54" x14ac:dyDescent="0.2"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</row>
    <row r="525" spans="3:54" x14ac:dyDescent="0.2"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</row>
    <row r="526" spans="3:54" x14ac:dyDescent="0.2"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</row>
    <row r="527" spans="3:54" x14ac:dyDescent="0.2"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</row>
    <row r="528" spans="3:54" x14ac:dyDescent="0.2"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</row>
    <row r="529" spans="3:54" x14ac:dyDescent="0.2"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</row>
    <row r="530" spans="3:54" x14ac:dyDescent="0.2"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</row>
    <row r="531" spans="3:54" x14ac:dyDescent="0.2"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</row>
    <row r="532" spans="3:54" x14ac:dyDescent="0.2"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</row>
    <row r="533" spans="3:54" x14ac:dyDescent="0.2"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</row>
    <row r="534" spans="3:54" x14ac:dyDescent="0.2"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</row>
    <row r="535" spans="3:54" x14ac:dyDescent="0.2"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</row>
    <row r="536" spans="3:54" x14ac:dyDescent="0.2"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</row>
    <row r="537" spans="3:54" x14ac:dyDescent="0.2"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</row>
    <row r="538" spans="3:54" x14ac:dyDescent="0.2"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</row>
    <row r="539" spans="3:54" x14ac:dyDescent="0.2"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</row>
    <row r="540" spans="3:54" x14ac:dyDescent="0.2"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</row>
    <row r="541" spans="3:54" x14ac:dyDescent="0.2"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</row>
    <row r="542" spans="3:54" x14ac:dyDescent="0.2"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</row>
    <row r="543" spans="3:54" x14ac:dyDescent="0.2"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</row>
    <row r="544" spans="3:54" x14ac:dyDescent="0.2"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</row>
    <row r="545" spans="3:54" x14ac:dyDescent="0.2"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</row>
    <row r="546" spans="3:54" x14ac:dyDescent="0.2"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</row>
    <row r="547" spans="3:54" x14ac:dyDescent="0.2"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</row>
    <row r="548" spans="3:54" x14ac:dyDescent="0.2"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</row>
    <row r="549" spans="3:54" x14ac:dyDescent="0.2"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</row>
    <row r="550" spans="3:54" x14ac:dyDescent="0.2"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</row>
    <row r="551" spans="3:54" x14ac:dyDescent="0.2"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</row>
    <row r="552" spans="3:54" x14ac:dyDescent="0.2"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</row>
    <row r="553" spans="3:54" x14ac:dyDescent="0.2"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</row>
    <row r="554" spans="3:54" x14ac:dyDescent="0.2"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</row>
    <row r="555" spans="3:54" x14ac:dyDescent="0.2"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</row>
    <row r="556" spans="3:54" x14ac:dyDescent="0.2"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</row>
    <row r="557" spans="3:54" x14ac:dyDescent="0.2"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</row>
    <row r="558" spans="3:54" x14ac:dyDescent="0.2"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</row>
    <row r="559" spans="3:54" x14ac:dyDescent="0.2"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  <c r="AB559" s="167"/>
      <c r="AC559" s="167"/>
      <c r="AD559" s="167"/>
      <c r="AE559" s="167"/>
      <c r="AF559" s="167"/>
      <c r="AG559" s="167"/>
      <c r="AH559" s="167"/>
      <c r="AI559" s="167"/>
      <c r="AJ559" s="167"/>
      <c r="AK559" s="167"/>
      <c r="AL559" s="167"/>
      <c r="AM559" s="167"/>
      <c r="AN559" s="167"/>
      <c r="AO559" s="167"/>
      <c r="AP559" s="167"/>
      <c r="AQ559" s="167"/>
      <c r="AR559" s="167"/>
      <c r="AS559" s="167"/>
      <c r="AT559" s="167"/>
      <c r="AU559" s="167"/>
      <c r="AV559" s="167"/>
      <c r="AW559" s="167"/>
      <c r="AX559" s="167"/>
      <c r="AY559" s="167"/>
      <c r="AZ559" s="167"/>
      <c r="BA559" s="167"/>
      <c r="BB559" s="167"/>
    </row>
    <row r="560" spans="3:54" x14ac:dyDescent="0.2"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  <c r="AB560" s="167"/>
      <c r="AC560" s="167"/>
      <c r="AD560" s="167"/>
      <c r="AE560" s="167"/>
      <c r="AF560" s="167"/>
      <c r="AG560" s="167"/>
      <c r="AH560" s="167"/>
      <c r="AI560" s="167"/>
      <c r="AJ560" s="167"/>
      <c r="AK560" s="167"/>
      <c r="AL560" s="167"/>
      <c r="AM560" s="167"/>
      <c r="AN560" s="167"/>
      <c r="AO560" s="167"/>
      <c r="AP560" s="167"/>
      <c r="AQ560" s="167"/>
      <c r="AR560" s="167"/>
      <c r="AS560" s="167"/>
      <c r="AT560" s="167"/>
      <c r="AU560" s="167"/>
      <c r="AV560" s="167"/>
      <c r="AW560" s="167"/>
      <c r="AX560" s="167"/>
      <c r="AY560" s="167"/>
      <c r="AZ560" s="167"/>
      <c r="BA560" s="167"/>
      <c r="BB560" s="167"/>
    </row>
    <row r="561" spans="3:54" x14ac:dyDescent="0.2"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</row>
    <row r="562" spans="3:54" x14ac:dyDescent="0.2"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</row>
    <row r="563" spans="3:54" x14ac:dyDescent="0.2"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</row>
    <row r="564" spans="3:54" x14ac:dyDescent="0.2"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</row>
    <row r="565" spans="3:54" x14ac:dyDescent="0.2"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</row>
    <row r="566" spans="3:54" x14ac:dyDescent="0.2"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</row>
    <row r="567" spans="3:54" x14ac:dyDescent="0.2"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</row>
    <row r="568" spans="3:54" x14ac:dyDescent="0.2"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</row>
    <row r="569" spans="3:54" x14ac:dyDescent="0.2"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</row>
    <row r="570" spans="3:54" x14ac:dyDescent="0.2"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</row>
    <row r="571" spans="3:54" x14ac:dyDescent="0.2"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</row>
    <row r="572" spans="3:54" x14ac:dyDescent="0.2"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</row>
    <row r="573" spans="3:54" x14ac:dyDescent="0.2"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</row>
    <row r="574" spans="3:54" x14ac:dyDescent="0.2"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</row>
    <row r="575" spans="3:54" x14ac:dyDescent="0.2"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</row>
    <row r="576" spans="3:54" x14ac:dyDescent="0.2"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</row>
    <row r="577" spans="3:54" x14ac:dyDescent="0.2"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</row>
    <row r="578" spans="3:54" x14ac:dyDescent="0.2"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</row>
    <row r="579" spans="3:54" x14ac:dyDescent="0.2"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</row>
    <row r="580" spans="3:54" x14ac:dyDescent="0.2"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</row>
    <row r="581" spans="3:54" x14ac:dyDescent="0.2"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</row>
    <row r="582" spans="3:54" x14ac:dyDescent="0.2"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</row>
    <row r="583" spans="3:54" x14ac:dyDescent="0.2"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</row>
    <row r="584" spans="3:54" x14ac:dyDescent="0.2"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</row>
    <row r="585" spans="3:54" x14ac:dyDescent="0.2"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</row>
    <row r="586" spans="3:54" x14ac:dyDescent="0.2"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</row>
    <row r="587" spans="3:54" x14ac:dyDescent="0.2"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</row>
    <row r="588" spans="3:54" x14ac:dyDescent="0.2"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</row>
    <row r="589" spans="3:54" x14ac:dyDescent="0.2"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</row>
    <row r="590" spans="3:54" x14ac:dyDescent="0.2"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</row>
    <row r="591" spans="3:54" x14ac:dyDescent="0.2"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</row>
    <row r="592" spans="3:54" x14ac:dyDescent="0.2"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</row>
    <row r="593" spans="3:54" x14ac:dyDescent="0.2"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</row>
    <row r="594" spans="3:54" x14ac:dyDescent="0.2"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</row>
    <row r="595" spans="3:54" x14ac:dyDescent="0.2"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</row>
    <row r="596" spans="3:54" x14ac:dyDescent="0.2"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</row>
    <row r="597" spans="3:54" x14ac:dyDescent="0.2"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</row>
    <row r="598" spans="3:54" x14ac:dyDescent="0.2"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</row>
    <row r="599" spans="3:54" x14ac:dyDescent="0.2"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</row>
    <row r="600" spans="3:54" x14ac:dyDescent="0.2"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</row>
    <row r="601" spans="3:54" x14ac:dyDescent="0.2"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</row>
    <row r="602" spans="3:54" x14ac:dyDescent="0.2"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</row>
    <row r="603" spans="3:54" x14ac:dyDescent="0.2"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</row>
    <row r="604" spans="3:54" x14ac:dyDescent="0.2"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</row>
    <row r="605" spans="3:54" x14ac:dyDescent="0.2"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</row>
    <row r="606" spans="3:54" x14ac:dyDescent="0.2"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</row>
    <row r="607" spans="3:54" x14ac:dyDescent="0.2"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</row>
    <row r="608" spans="3:54" x14ac:dyDescent="0.2"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</row>
    <row r="609" spans="3:54" x14ac:dyDescent="0.2"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</row>
    <row r="610" spans="3:54" x14ac:dyDescent="0.2"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</row>
    <row r="611" spans="3:54" x14ac:dyDescent="0.2"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</row>
    <row r="612" spans="3:54" x14ac:dyDescent="0.2"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</row>
    <row r="613" spans="3:54" x14ac:dyDescent="0.2"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</row>
    <row r="614" spans="3:54" x14ac:dyDescent="0.2"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</row>
    <row r="615" spans="3:54" x14ac:dyDescent="0.2"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</row>
    <row r="616" spans="3:54" x14ac:dyDescent="0.2"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</row>
    <row r="617" spans="3:54" x14ac:dyDescent="0.2"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</row>
    <row r="618" spans="3:54" x14ac:dyDescent="0.2"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</row>
    <row r="619" spans="3:54" x14ac:dyDescent="0.2"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</row>
    <row r="620" spans="3:54" x14ac:dyDescent="0.2"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</row>
    <row r="621" spans="3:54" x14ac:dyDescent="0.2"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</row>
    <row r="622" spans="3:54" x14ac:dyDescent="0.2"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</row>
    <row r="623" spans="3:54" x14ac:dyDescent="0.2"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</row>
    <row r="624" spans="3:54" x14ac:dyDescent="0.2"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</row>
    <row r="625" spans="3:54" x14ac:dyDescent="0.2"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</row>
    <row r="626" spans="3:54" x14ac:dyDescent="0.2"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</row>
    <row r="627" spans="3:54" x14ac:dyDescent="0.2"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</row>
    <row r="628" spans="3:54" x14ac:dyDescent="0.2"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</row>
    <row r="629" spans="3:54" x14ac:dyDescent="0.2"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</row>
    <row r="630" spans="3:54" x14ac:dyDescent="0.2"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</row>
    <row r="631" spans="3:54" x14ac:dyDescent="0.2"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</row>
    <row r="632" spans="3:54" x14ac:dyDescent="0.2"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</row>
    <row r="633" spans="3:54" x14ac:dyDescent="0.2"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</row>
    <row r="634" spans="3:54" x14ac:dyDescent="0.2"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</row>
    <row r="635" spans="3:54" x14ac:dyDescent="0.2"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</row>
    <row r="636" spans="3:54" x14ac:dyDescent="0.2"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</row>
    <row r="637" spans="3:54" x14ac:dyDescent="0.2"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</row>
    <row r="638" spans="3:54" x14ac:dyDescent="0.2"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</row>
    <row r="639" spans="3:54" x14ac:dyDescent="0.2"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</row>
    <row r="640" spans="3:54" x14ac:dyDescent="0.2"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</row>
    <row r="641" spans="3:54" x14ac:dyDescent="0.2"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</row>
    <row r="642" spans="3:54" x14ac:dyDescent="0.2"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</row>
    <row r="643" spans="3:54" x14ac:dyDescent="0.2"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</row>
    <row r="644" spans="3:54" x14ac:dyDescent="0.2"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</row>
    <row r="645" spans="3:54" x14ac:dyDescent="0.2"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</row>
    <row r="646" spans="3:54" x14ac:dyDescent="0.2"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</row>
    <row r="647" spans="3:54" x14ac:dyDescent="0.2"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</row>
    <row r="648" spans="3:54" x14ac:dyDescent="0.2"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</row>
    <row r="649" spans="3:54" x14ac:dyDescent="0.2"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</row>
    <row r="650" spans="3:54" x14ac:dyDescent="0.2"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</row>
    <row r="651" spans="3:54" x14ac:dyDescent="0.2"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</row>
    <row r="652" spans="3:54" x14ac:dyDescent="0.2"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</row>
    <row r="653" spans="3:54" x14ac:dyDescent="0.2"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</row>
    <row r="654" spans="3:54" x14ac:dyDescent="0.2"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</row>
    <row r="655" spans="3:54" x14ac:dyDescent="0.2"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</row>
    <row r="656" spans="3:54" x14ac:dyDescent="0.2"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</row>
    <row r="657" spans="3:54" x14ac:dyDescent="0.2"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</row>
    <row r="658" spans="3:54" x14ac:dyDescent="0.2"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</row>
    <row r="659" spans="3:54" x14ac:dyDescent="0.2"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</row>
    <row r="660" spans="3:54" x14ac:dyDescent="0.2"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</row>
    <row r="661" spans="3:54" x14ac:dyDescent="0.2"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</row>
    <row r="662" spans="3:54" x14ac:dyDescent="0.2"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</row>
    <row r="663" spans="3:54" x14ac:dyDescent="0.2"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</row>
    <row r="664" spans="3:54" x14ac:dyDescent="0.2"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</row>
    <row r="665" spans="3:54" x14ac:dyDescent="0.2"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</row>
    <row r="666" spans="3:54" x14ac:dyDescent="0.2"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</row>
    <row r="667" spans="3:54" x14ac:dyDescent="0.2"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</row>
    <row r="668" spans="3:54" x14ac:dyDescent="0.2"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</row>
    <row r="669" spans="3:54" x14ac:dyDescent="0.2"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</row>
    <row r="670" spans="3:54" x14ac:dyDescent="0.2"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</row>
    <row r="671" spans="3:54" x14ac:dyDescent="0.2"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</row>
    <row r="672" spans="3:54" x14ac:dyDescent="0.2"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</row>
    <row r="673" spans="3:54" x14ac:dyDescent="0.2"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</row>
    <row r="674" spans="3:54" x14ac:dyDescent="0.2"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</row>
    <row r="675" spans="3:54" x14ac:dyDescent="0.2"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</row>
    <row r="676" spans="3:54" x14ac:dyDescent="0.2"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</row>
    <row r="677" spans="3:54" x14ac:dyDescent="0.2"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</row>
    <row r="678" spans="3:54" x14ac:dyDescent="0.2"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</row>
    <row r="679" spans="3:54" x14ac:dyDescent="0.2"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</row>
    <row r="680" spans="3:54" x14ac:dyDescent="0.2"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</row>
    <row r="681" spans="3:54" x14ac:dyDescent="0.2"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</row>
    <row r="682" spans="3:54" x14ac:dyDescent="0.2"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</row>
    <row r="683" spans="3:54" x14ac:dyDescent="0.2"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</row>
    <row r="684" spans="3:54" x14ac:dyDescent="0.2"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</row>
    <row r="685" spans="3:54" x14ac:dyDescent="0.2"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</row>
    <row r="686" spans="3:54" x14ac:dyDescent="0.2"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</row>
    <row r="687" spans="3:54" x14ac:dyDescent="0.2"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</row>
    <row r="688" spans="3:54" x14ac:dyDescent="0.2"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</row>
    <row r="689" spans="3:54" x14ac:dyDescent="0.2"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</row>
    <row r="690" spans="3:54" x14ac:dyDescent="0.2"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</row>
    <row r="691" spans="3:54" x14ac:dyDescent="0.2"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</row>
    <row r="692" spans="3:54" x14ac:dyDescent="0.2"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</row>
    <row r="693" spans="3:54" x14ac:dyDescent="0.2"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</row>
    <row r="694" spans="3:54" x14ac:dyDescent="0.2"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</row>
    <row r="695" spans="3:54" x14ac:dyDescent="0.2"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</row>
    <row r="696" spans="3:54" x14ac:dyDescent="0.2"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</row>
    <row r="697" spans="3:54" x14ac:dyDescent="0.2"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</row>
    <row r="698" spans="3:54" x14ac:dyDescent="0.2"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</row>
    <row r="699" spans="3:54" x14ac:dyDescent="0.2"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</row>
    <row r="700" spans="3:54" x14ac:dyDescent="0.2"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</row>
    <row r="701" spans="3:54" x14ac:dyDescent="0.2"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</row>
    <row r="702" spans="3:54" x14ac:dyDescent="0.2"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</row>
    <row r="703" spans="3:54" x14ac:dyDescent="0.2"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</row>
    <row r="704" spans="3:54" x14ac:dyDescent="0.2"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</row>
    <row r="705" spans="3:54" x14ac:dyDescent="0.2"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</row>
    <row r="706" spans="3:54" x14ac:dyDescent="0.2"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</row>
    <row r="707" spans="3:54" x14ac:dyDescent="0.2"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</row>
    <row r="708" spans="3:54" x14ac:dyDescent="0.2"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67"/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67"/>
      <c r="BB708" s="167"/>
    </row>
    <row r="709" spans="3:54" x14ac:dyDescent="0.2"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</row>
    <row r="710" spans="3:54" x14ac:dyDescent="0.2"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</row>
    <row r="711" spans="3:54" x14ac:dyDescent="0.2"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</row>
    <row r="712" spans="3:54" x14ac:dyDescent="0.2"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</row>
    <row r="713" spans="3:54" x14ac:dyDescent="0.2"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</row>
    <row r="714" spans="3:54" x14ac:dyDescent="0.2"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</row>
    <row r="715" spans="3:54" x14ac:dyDescent="0.2"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</row>
    <row r="716" spans="3:54" x14ac:dyDescent="0.2"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</row>
    <row r="717" spans="3:54" x14ac:dyDescent="0.2"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</row>
    <row r="718" spans="3:54" x14ac:dyDescent="0.2"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</row>
    <row r="719" spans="3:54" x14ac:dyDescent="0.2"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</row>
    <row r="720" spans="3:54" x14ac:dyDescent="0.2"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</row>
    <row r="721" spans="3:54" x14ac:dyDescent="0.2"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67"/>
      <c r="AN721" s="167"/>
      <c r="AO721" s="167"/>
      <c r="AP721" s="167"/>
      <c r="AQ721" s="167"/>
      <c r="AR721" s="167"/>
      <c r="AS721" s="167"/>
      <c r="AT721" s="167"/>
      <c r="AU721" s="167"/>
      <c r="AV721" s="167"/>
      <c r="AW721" s="167"/>
      <c r="AX721" s="167"/>
      <c r="AY721" s="167"/>
      <c r="AZ721" s="167"/>
      <c r="BA721" s="167"/>
      <c r="BB721" s="167"/>
    </row>
    <row r="722" spans="3:54" x14ac:dyDescent="0.2"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</row>
    <row r="723" spans="3:54" x14ac:dyDescent="0.2"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</row>
    <row r="724" spans="3:54" x14ac:dyDescent="0.2"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</row>
    <row r="725" spans="3:54" x14ac:dyDescent="0.2"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</row>
    <row r="726" spans="3:54" x14ac:dyDescent="0.2"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</row>
    <row r="727" spans="3:54" x14ac:dyDescent="0.2"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</row>
    <row r="728" spans="3:54" x14ac:dyDescent="0.2"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</row>
    <row r="729" spans="3:54" x14ac:dyDescent="0.2"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</row>
    <row r="730" spans="3:54" x14ac:dyDescent="0.2"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</row>
    <row r="731" spans="3:54" x14ac:dyDescent="0.2"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</row>
    <row r="732" spans="3:54" x14ac:dyDescent="0.2"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</row>
    <row r="733" spans="3:54" x14ac:dyDescent="0.2"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</row>
    <row r="734" spans="3:54" x14ac:dyDescent="0.2"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</row>
    <row r="735" spans="3:54" x14ac:dyDescent="0.2"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</row>
    <row r="736" spans="3:54" x14ac:dyDescent="0.2"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</row>
    <row r="737" spans="3:54" x14ac:dyDescent="0.2"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</row>
    <row r="738" spans="3:54" x14ac:dyDescent="0.2"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</row>
    <row r="739" spans="3:54" x14ac:dyDescent="0.2"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</row>
    <row r="740" spans="3:54" x14ac:dyDescent="0.2"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</row>
    <row r="741" spans="3:54" x14ac:dyDescent="0.2"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</row>
    <row r="742" spans="3:54" x14ac:dyDescent="0.2"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</row>
    <row r="743" spans="3:54" x14ac:dyDescent="0.2"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</row>
    <row r="744" spans="3:54" x14ac:dyDescent="0.2"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</row>
    <row r="745" spans="3:54" x14ac:dyDescent="0.2"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</row>
    <row r="746" spans="3:54" x14ac:dyDescent="0.2"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</row>
    <row r="747" spans="3:54" x14ac:dyDescent="0.2"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</row>
    <row r="748" spans="3:54" x14ac:dyDescent="0.2"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</row>
    <row r="749" spans="3:54" x14ac:dyDescent="0.2"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</row>
    <row r="750" spans="3:54" x14ac:dyDescent="0.2"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</row>
    <row r="751" spans="3:54" x14ac:dyDescent="0.2"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</row>
    <row r="752" spans="3:54" x14ac:dyDescent="0.2"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</row>
    <row r="753" spans="3:54" x14ac:dyDescent="0.2"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</row>
    <row r="754" spans="3:54" x14ac:dyDescent="0.2"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</row>
    <row r="755" spans="3:54" x14ac:dyDescent="0.2"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</row>
    <row r="756" spans="3:54" x14ac:dyDescent="0.2"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</row>
    <row r="757" spans="3:54" x14ac:dyDescent="0.2"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</row>
    <row r="758" spans="3:54" x14ac:dyDescent="0.2"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</row>
    <row r="759" spans="3:54" x14ac:dyDescent="0.2"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</row>
    <row r="760" spans="3:54" x14ac:dyDescent="0.2"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</row>
    <row r="761" spans="3:54" x14ac:dyDescent="0.2"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</row>
    <row r="762" spans="3:54" x14ac:dyDescent="0.2"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</row>
    <row r="763" spans="3:54" x14ac:dyDescent="0.2"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</row>
    <row r="764" spans="3:54" x14ac:dyDescent="0.2"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</row>
    <row r="765" spans="3:54" x14ac:dyDescent="0.2"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</row>
    <row r="766" spans="3:54" x14ac:dyDescent="0.2"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</row>
    <row r="767" spans="3:54" x14ac:dyDescent="0.2"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</row>
    <row r="768" spans="3:54" x14ac:dyDescent="0.2"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</row>
    <row r="769" spans="3:54" x14ac:dyDescent="0.2"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</row>
    <row r="770" spans="3:54" x14ac:dyDescent="0.2"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</row>
    <row r="771" spans="3:54" x14ac:dyDescent="0.2"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</row>
    <row r="772" spans="3:54" x14ac:dyDescent="0.2"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</row>
    <row r="773" spans="3:54" x14ac:dyDescent="0.2"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</row>
    <row r="774" spans="3:54" x14ac:dyDescent="0.2"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</row>
    <row r="775" spans="3:54" x14ac:dyDescent="0.2"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</row>
    <row r="776" spans="3:54" x14ac:dyDescent="0.2"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  <c r="AA776" s="167"/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67"/>
      <c r="AN776" s="167"/>
      <c r="AO776" s="167"/>
      <c r="AP776" s="167"/>
      <c r="AQ776" s="167"/>
      <c r="AR776" s="167"/>
      <c r="AS776" s="167"/>
      <c r="AT776" s="167"/>
      <c r="AU776" s="167"/>
      <c r="AV776" s="167"/>
      <c r="AW776" s="167"/>
      <c r="AX776" s="167"/>
      <c r="AY776" s="167"/>
      <c r="AZ776" s="167"/>
      <c r="BA776" s="167"/>
      <c r="BB776" s="167"/>
    </row>
    <row r="777" spans="3:54" x14ac:dyDescent="0.2"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</row>
    <row r="778" spans="3:54" x14ac:dyDescent="0.2"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</row>
    <row r="779" spans="3:54" x14ac:dyDescent="0.2"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</row>
    <row r="780" spans="3:54" x14ac:dyDescent="0.2"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</row>
    <row r="781" spans="3:54" x14ac:dyDescent="0.2"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</row>
    <row r="782" spans="3:54" x14ac:dyDescent="0.2"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</row>
    <row r="783" spans="3:54" x14ac:dyDescent="0.2"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</row>
    <row r="784" spans="3:54" x14ac:dyDescent="0.2"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</row>
    <row r="785" spans="3:54" x14ac:dyDescent="0.2"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</row>
    <row r="786" spans="3:54" x14ac:dyDescent="0.2"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</row>
    <row r="787" spans="3:54" x14ac:dyDescent="0.2"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</row>
    <row r="788" spans="3:54" x14ac:dyDescent="0.2"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</row>
    <row r="789" spans="3:54" x14ac:dyDescent="0.2"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</row>
    <row r="790" spans="3:54" x14ac:dyDescent="0.2"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</row>
    <row r="791" spans="3:54" x14ac:dyDescent="0.2"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</row>
    <row r="792" spans="3:54" x14ac:dyDescent="0.2"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</row>
    <row r="793" spans="3:54" x14ac:dyDescent="0.2"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</row>
    <row r="794" spans="3:54" x14ac:dyDescent="0.2"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</row>
    <row r="795" spans="3:54" x14ac:dyDescent="0.2"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</row>
    <row r="796" spans="3:54" x14ac:dyDescent="0.2"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</row>
    <row r="797" spans="3:54" x14ac:dyDescent="0.2"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</row>
    <row r="798" spans="3:54" x14ac:dyDescent="0.2"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</row>
    <row r="799" spans="3:54" x14ac:dyDescent="0.2"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</row>
    <row r="800" spans="3:54" x14ac:dyDescent="0.2"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</row>
    <row r="801" spans="3:54" x14ac:dyDescent="0.2"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</row>
    <row r="802" spans="3:54" x14ac:dyDescent="0.2"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</row>
    <row r="803" spans="3:54" x14ac:dyDescent="0.2"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</row>
    <row r="804" spans="3:54" x14ac:dyDescent="0.2"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</row>
    <row r="805" spans="3:54" x14ac:dyDescent="0.2"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</row>
    <row r="806" spans="3:54" x14ac:dyDescent="0.2"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</row>
    <row r="807" spans="3:54" x14ac:dyDescent="0.2"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</row>
    <row r="808" spans="3:54" x14ac:dyDescent="0.2"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</row>
    <row r="809" spans="3:54" x14ac:dyDescent="0.2"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</row>
    <row r="810" spans="3:54" x14ac:dyDescent="0.2"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</row>
    <row r="811" spans="3:54" x14ac:dyDescent="0.2"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</row>
    <row r="812" spans="3:54" x14ac:dyDescent="0.2"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</row>
    <row r="813" spans="3:54" x14ac:dyDescent="0.2"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</row>
    <row r="814" spans="3:54" x14ac:dyDescent="0.2"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</row>
    <row r="815" spans="3:54" x14ac:dyDescent="0.2"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</row>
    <row r="816" spans="3:54" x14ac:dyDescent="0.2"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</row>
    <row r="817" spans="3:54" x14ac:dyDescent="0.2"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</row>
    <row r="818" spans="3:54" x14ac:dyDescent="0.2"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</row>
    <row r="819" spans="3:54" x14ac:dyDescent="0.2"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</row>
    <row r="820" spans="3:54" x14ac:dyDescent="0.2"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</row>
    <row r="821" spans="3:54" x14ac:dyDescent="0.2"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</row>
    <row r="822" spans="3:54" x14ac:dyDescent="0.2"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</row>
    <row r="823" spans="3:54" x14ac:dyDescent="0.2"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</row>
    <row r="824" spans="3:54" x14ac:dyDescent="0.2"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</row>
    <row r="825" spans="3:54" x14ac:dyDescent="0.2"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</row>
    <row r="826" spans="3:54" x14ac:dyDescent="0.2"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</row>
    <row r="827" spans="3:54" x14ac:dyDescent="0.2"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</row>
    <row r="828" spans="3:54" x14ac:dyDescent="0.2"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</row>
    <row r="829" spans="3:54" x14ac:dyDescent="0.2"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</row>
    <row r="830" spans="3:54" x14ac:dyDescent="0.2"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</row>
    <row r="831" spans="3:54" x14ac:dyDescent="0.2"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</row>
    <row r="832" spans="3:54" x14ac:dyDescent="0.2"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</row>
    <row r="833" spans="3:54" x14ac:dyDescent="0.2"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</row>
    <row r="834" spans="3:54" x14ac:dyDescent="0.2"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</row>
    <row r="835" spans="3:54" x14ac:dyDescent="0.2"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</row>
    <row r="836" spans="3:54" x14ac:dyDescent="0.2"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</row>
    <row r="837" spans="3:54" x14ac:dyDescent="0.2"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</row>
    <row r="838" spans="3:54" x14ac:dyDescent="0.2"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  <c r="AA838" s="167"/>
      <c r="AB838" s="167"/>
      <c r="AC838" s="167"/>
      <c r="AD838" s="167"/>
      <c r="AE838" s="167"/>
      <c r="AF838" s="167"/>
      <c r="AG838" s="167"/>
      <c r="AH838" s="167"/>
      <c r="AI838" s="167"/>
      <c r="AJ838" s="167"/>
      <c r="AK838" s="167"/>
      <c r="AL838" s="167"/>
      <c r="AM838" s="167"/>
      <c r="AN838" s="167"/>
      <c r="AO838" s="167"/>
      <c r="AP838" s="167"/>
      <c r="AQ838" s="167"/>
      <c r="AR838" s="167"/>
      <c r="AS838" s="167"/>
      <c r="AT838" s="167"/>
      <c r="AU838" s="167"/>
      <c r="AV838" s="167"/>
      <c r="AW838" s="167"/>
      <c r="AX838" s="167"/>
      <c r="AY838" s="167"/>
      <c r="AZ838" s="167"/>
      <c r="BA838" s="167"/>
      <c r="BB838" s="167"/>
    </row>
    <row r="839" spans="3:54" x14ac:dyDescent="0.2"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</row>
    <row r="840" spans="3:54" x14ac:dyDescent="0.2"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</row>
    <row r="841" spans="3:54" x14ac:dyDescent="0.2"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</row>
    <row r="842" spans="3:54" x14ac:dyDescent="0.2"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</row>
    <row r="843" spans="3:54" x14ac:dyDescent="0.2"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</row>
    <row r="844" spans="3:54" x14ac:dyDescent="0.2"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</row>
    <row r="845" spans="3:54" x14ac:dyDescent="0.2"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</row>
    <row r="846" spans="3:54" x14ac:dyDescent="0.2"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</row>
    <row r="847" spans="3:54" x14ac:dyDescent="0.2"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</row>
    <row r="848" spans="3:54" x14ac:dyDescent="0.2"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</row>
    <row r="849" spans="3:54" x14ac:dyDescent="0.2"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</row>
    <row r="850" spans="3:54" x14ac:dyDescent="0.2"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</row>
    <row r="851" spans="3:54" x14ac:dyDescent="0.2"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</row>
    <row r="852" spans="3:54" x14ac:dyDescent="0.2"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</row>
    <row r="853" spans="3:54" x14ac:dyDescent="0.2"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</row>
    <row r="854" spans="3:54" x14ac:dyDescent="0.2"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</row>
    <row r="855" spans="3:54" x14ac:dyDescent="0.2"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</row>
    <row r="856" spans="3:54" x14ac:dyDescent="0.2"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</row>
    <row r="857" spans="3:54" x14ac:dyDescent="0.2"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</row>
    <row r="858" spans="3:54" x14ac:dyDescent="0.2"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</row>
    <row r="859" spans="3:54" x14ac:dyDescent="0.2"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</row>
    <row r="860" spans="3:54" x14ac:dyDescent="0.2"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</row>
    <row r="861" spans="3:54" x14ac:dyDescent="0.2"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</row>
    <row r="862" spans="3:54" x14ac:dyDescent="0.2"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</row>
    <row r="863" spans="3:54" x14ac:dyDescent="0.2"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</row>
    <row r="864" spans="3:54" x14ac:dyDescent="0.2"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</row>
    <row r="865" spans="3:54" x14ac:dyDescent="0.2"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</row>
    <row r="866" spans="3:54" x14ac:dyDescent="0.2"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</row>
    <row r="867" spans="3:54" x14ac:dyDescent="0.2"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</row>
    <row r="868" spans="3:54" x14ac:dyDescent="0.2"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</row>
    <row r="869" spans="3:54" x14ac:dyDescent="0.2"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</row>
    <row r="870" spans="3:54" x14ac:dyDescent="0.2"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</row>
    <row r="871" spans="3:54" x14ac:dyDescent="0.2"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</row>
    <row r="872" spans="3:54" x14ac:dyDescent="0.2"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</row>
    <row r="873" spans="3:54" x14ac:dyDescent="0.2"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</row>
    <row r="874" spans="3:54" x14ac:dyDescent="0.2"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</row>
    <row r="875" spans="3:54" x14ac:dyDescent="0.2"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</row>
    <row r="876" spans="3:54" x14ac:dyDescent="0.2"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</row>
    <row r="877" spans="3:54" x14ac:dyDescent="0.2"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</row>
    <row r="878" spans="3:54" x14ac:dyDescent="0.2"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</row>
    <row r="879" spans="3:54" x14ac:dyDescent="0.2"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</row>
    <row r="880" spans="3:54" x14ac:dyDescent="0.2"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</row>
    <row r="881" spans="3:54" x14ac:dyDescent="0.2"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</row>
    <row r="882" spans="3:54" x14ac:dyDescent="0.2"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</row>
    <row r="883" spans="3:54" x14ac:dyDescent="0.2"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</row>
    <row r="884" spans="3:54" x14ac:dyDescent="0.2"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</row>
    <row r="885" spans="3:54" x14ac:dyDescent="0.2"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</row>
    <row r="886" spans="3:54" x14ac:dyDescent="0.2"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</row>
    <row r="887" spans="3:54" x14ac:dyDescent="0.2"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</row>
    <row r="888" spans="3:54" x14ac:dyDescent="0.2"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</row>
    <row r="889" spans="3:54" x14ac:dyDescent="0.2"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</row>
    <row r="890" spans="3:54" x14ac:dyDescent="0.2"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</row>
    <row r="891" spans="3:54" x14ac:dyDescent="0.2"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</row>
    <row r="892" spans="3:54" x14ac:dyDescent="0.2"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</row>
    <row r="893" spans="3:54" x14ac:dyDescent="0.2"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</row>
    <row r="894" spans="3:54" x14ac:dyDescent="0.2"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</row>
    <row r="895" spans="3:54" x14ac:dyDescent="0.2"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</row>
    <row r="896" spans="3:54" x14ac:dyDescent="0.2"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</row>
    <row r="897" spans="3:54" x14ac:dyDescent="0.2"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</row>
    <row r="898" spans="3:54" x14ac:dyDescent="0.2"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</row>
    <row r="899" spans="3:54" x14ac:dyDescent="0.2"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</row>
    <row r="900" spans="3:54" x14ac:dyDescent="0.2"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</row>
    <row r="901" spans="3:54" x14ac:dyDescent="0.2"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</row>
    <row r="902" spans="3:54" x14ac:dyDescent="0.2"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</row>
    <row r="903" spans="3:54" x14ac:dyDescent="0.2"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</row>
    <row r="904" spans="3:54" x14ac:dyDescent="0.2"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</row>
    <row r="905" spans="3:54" x14ac:dyDescent="0.2"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</row>
    <row r="906" spans="3:54" x14ac:dyDescent="0.2"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</row>
    <row r="907" spans="3:54" x14ac:dyDescent="0.2"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</row>
    <row r="908" spans="3:54" x14ac:dyDescent="0.2"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</row>
    <row r="909" spans="3:54" x14ac:dyDescent="0.2"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</row>
    <row r="910" spans="3:54" x14ac:dyDescent="0.2"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</row>
    <row r="911" spans="3:54" x14ac:dyDescent="0.2"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</row>
    <row r="912" spans="3:54" x14ac:dyDescent="0.2"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</row>
    <row r="913" spans="3:54" x14ac:dyDescent="0.2"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</row>
    <row r="914" spans="3:54" x14ac:dyDescent="0.2"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</row>
    <row r="915" spans="3:54" x14ac:dyDescent="0.2"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</row>
    <row r="916" spans="3:54" x14ac:dyDescent="0.2"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</row>
    <row r="917" spans="3:54" x14ac:dyDescent="0.2"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</row>
    <row r="918" spans="3:54" x14ac:dyDescent="0.2"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</row>
    <row r="919" spans="3:54" x14ac:dyDescent="0.2"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</row>
    <row r="920" spans="3:54" x14ac:dyDescent="0.2"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</row>
    <row r="921" spans="3:54" x14ac:dyDescent="0.2"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</row>
    <row r="922" spans="3:54" x14ac:dyDescent="0.2"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</row>
    <row r="923" spans="3:54" x14ac:dyDescent="0.2"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</row>
    <row r="924" spans="3:54" x14ac:dyDescent="0.2"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</row>
    <row r="925" spans="3:54" x14ac:dyDescent="0.2"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</row>
    <row r="926" spans="3:54" x14ac:dyDescent="0.2"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</row>
    <row r="927" spans="3:54" x14ac:dyDescent="0.2"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</row>
    <row r="928" spans="3:54" x14ac:dyDescent="0.2"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</row>
    <row r="929" spans="3:54" x14ac:dyDescent="0.2"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</row>
    <row r="930" spans="3:54" x14ac:dyDescent="0.2"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</row>
    <row r="931" spans="3:54" x14ac:dyDescent="0.2"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</row>
    <row r="932" spans="3:54" x14ac:dyDescent="0.2"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</row>
    <row r="933" spans="3:54" x14ac:dyDescent="0.2"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</row>
    <row r="934" spans="3:54" x14ac:dyDescent="0.2"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</row>
    <row r="935" spans="3:54" x14ac:dyDescent="0.2"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</row>
    <row r="936" spans="3:54" x14ac:dyDescent="0.2"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</row>
    <row r="937" spans="3:54" x14ac:dyDescent="0.2"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</row>
    <row r="938" spans="3:54" x14ac:dyDescent="0.2"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</row>
    <row r="939" spans="3:54" x14ac:dyDescent="0.2"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</row>
    <row r="940" spans="3:54" x14ac:dyDescent="0.2"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</row>
    <row r="941" spans="3:54" x14ac:dyDescent="0.2"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</row>
    <row r="942" spans="3:54" x14ac:dyDescent="0.2"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</row>
    <row r="943" spans="3:54" x14ac:dyDescent="0.2"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67"/>
      <c r="AN943" s="167"/>
      <c r="AO943" s="167"/>
      <c r="AP943" s="167"/>
      <c r="AQ943" s="167"/>
      <c r="AR943" s="167"/>
      <c r="AS943" s="167"/>
      <c r="AT943" s="167"/>
      <c r="AU943" s="167"/>
      <c r="AV943" s="167"/>
      <c r="AW943" s="167"/>
      <c r="AX943" s="167"/>
      <c r="AY943" s="167"/>
      <c r="AZ943" s="167"/>
      <c r="BA943" s="167"/>
      <c r="BB943" s="167"/>
    </row>
    <row r="944" spans="3:54" x14ac:dyDescent="0.2"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</row>
    <row r="945" spans="3:54" x14ac:dyDescent="0.2"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</row>
    <row r="946" spans="3:54" x14ac:dyDescent="0.2"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</row>
    <row r="947" spans="3:54" x14ac:dyDescent="0.2"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</row>
    <row r="948" spans="3:54" x14ac:dyDescent="0.2"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</row>
    <row r="949" spans="3:54" x14ac:dyDescent="0.2"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</row>
    <row r="950" spans="3:54" x14ac:dyDescent="0.2"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</row>
    <row r="951" spans="3:54" x14ac:dyDescent="0.2"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</row>
    <row r="952" spans="3:54" x14ac:dyDescent="0.2"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</row>
    <row r="953" spans="3:54" x14ac:dyDescent="0.2"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</row>
    <row r="954" spans="3:54" x14ac:dyDescent="0.2"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</row>
    <row r="955" spans="3:54" x14ac:dyDescent="0.2"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</row>
    <row r="956" spans="3:54" x14ac:dyDescent="0.2"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</row>
    <row r="957" spans="3:54" x14ac:dyDescent="0.2"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</row>
    <row r="958" spans="3:54" x14ac:dyDescent="0.2"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</row>
    <row r="959" spans="3:54" x14ac:dyDescent="0.2"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</row>
    <row r="960" spans="3:54" x14ac:dyDescent="0.2"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</row>
    <row r="961" spans="3:54" x14ac:dyDescent="0.2"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</row>
    <row r="962" spans="3:54" x14ac:dyDescent="0.2"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</row>
    <row r="963" spans="3:54" x14ac:dyDescent="0.2"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</row>
    <row r="964" spans="3:54" x14ac:dyDescent="0.2"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</row>
    <row r="965" spans="3:54" x14ac:dyDescent="0.2"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</row>
    <row r="966" spans="3:54" x14ac:dyDescent="0.2"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</row>
    <row r="967" spans="3:54" x14ac:dyDescent="0.2"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</row>
    <row r="968" spans="3:54" x14ac:dyDescent="0.2"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</row>
    <row r="969" spans="3:54" x14ac:dyDescent="0.2"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</row>
    <row r="970" spans="3:54" x14ac:dyDescent="0.2"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</row>
    <row r="971" spans="3:54" x14ac:dyDescent="0.2"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</row>
    <row r="972" spans="3:54" x14ac:dyDescent="0.2"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</row>
    <row r="973" spans="3:54" x14ac:dyDescent="0.2"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</row>
    <row r="974" spans="3:54" x14ac:dyDescent="0.2"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</row>
    <row r="975" spans="3:54" x14ac:dyDescent="0.2"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</row>
    <row r="976" spans="3:54" x14ac:dyDescent="0.2"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</row>
    <row r="977" spans="3:54" x14ac:dyDescent="0.2"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</row>
    <row r="978" spans="3:54" x14ac:dyDescent="0.2"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</row>
    <row r="979" spans="3:54" x14ac:dyDescent="0.2"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</row>
    <row r="980" spans="3:54" x14ac:dyDescent="0.2"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</row>
    <row r="981" spans="3:54" x14ac:dyDescent="0.2"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</row>
    <row r="982" spans="3:54" x14ac:dyDescent="0.2"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</row>
    <row r="983" spans="3:54" x14ac:dyDescent="0.2"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</row>
    <row r="984" spans="3:54" x14ac:dyDescent="0.2"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</row>
    <row r="985" spans="3:54" x14ac:dyDescent="0.2"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</row>
    <row r="986" spans="3:54" x14ac:dyDescent="0.2"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</row>
    <row r="987" spans="3:54" x14ac:dyDescent="0.2"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</row>
    <row r="988" spans="3:54" x14ac:dyDescent="0.2"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</row>
    <row r="989" spans="3:54" x14ac:dyDescent="0.2"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</row>
    <row r="990" spans="3:54" x14ac:dyDescent="0.2"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</row>
    <row r="991" spans="3:54" x14ac:dyDescent="0.2"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</row>
    <row r="992" spans="3:54" x14ac:dyDescent="0.2"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</row>
    <row r="993" spans="3:54" x14ac:dyDescent="0.2"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</row>
    <row r="994" spans="3:54" x14ac:dyDescent="0.2"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</row>
    <row r="995" spans="3:54" x14ac:dyDescent="0.2"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</row>
    <row r="996" spans="3:54" x14ac:dyDescent="0.2"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</row>
    <row r="997" spans="3:54" x14ac:dyDescent="0.2"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</row>
    <row r="998" spans="3:54" x14ac:dyDescent="0.2"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</row>
    <row r="999" spans="3:54" x14ac:dyDescent="0.2"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</row>
    <row r="1000" spans="3:54" x14ac:dyDescent="0.2"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</row>
    <row r="1001" spans="3:54" x14ac:dyDescent="0.2">
      <c r="C1001" s="167"/>
      <c r="D1001" s="167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</row>
    <row r="1002" spans="3:54" x14ac:dyDescent="0.2">
      <c r="C1002" s="167"/>
      <c r="D1002" s="167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</row>
    <row r="1003" spans="3:54" x14ac:dyDescent="0.2">
      <c r="C1003" s="167"/>
      <c r="D1003" s="167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</row>
    <row r="1004" spans="3:54" x14ac:dyDescent="0.2">
      <c r="C1004" s="167"/>
      <c r="D1004" s="167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</row>
    <row r="1005" spans="3:54" x14ac:dyDescent="0.2">
      <c r="C1005" s="167"/>
      <c r="D1005" s="167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</row>
    <row r="1006" spans="3:54" x14ac:dyDescent="0.2">
      <c r="C1006" s="167"/>
      <c r="D1006" s="167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</row>
    <row r="1007" spans="3:54" x14ac:dyDescent="0.2">
      <c r="C1007" s="167"/>
      <c r="D1007" s="167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</row>
    <row r="1008" spans="3:54" x14ac:dyDescent="0.2">
      <c r="C1008" s="167"/>
      <c r="D1008" s="167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</row>
    <row r="1009" spans="3:54" x14ac:dyDescent="0.2">
      <c r="C1009" s="167"/>
      <c r="D1009" s="167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</row>
    <row r="1010" spans="3:54" x14ac:dyDescent="0.2">
      <c r="C1010" s="167"/>
      <c r="D1010" s="167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</row>
    <row r="1011" spans="3:54" x14ac:dyDescent="0.2">
      <c r="C1011" s="167"/>
      <c r="D1011" s="167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</row>
    <row r="1012" spans="3:54" x14ac:dyDescent="0.2">
      <c r="C1012" s="167"/>
      <c r="D1012" s="167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</row>
    <row r="1013" spans="3:54" x14ac:dyDescent="0.2">
      <c r="C1013" s="167"/>
      <c r="D1013" s="167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</row>
    <row r="1014" spans="3:54" x14ac:dyDescent="0.2">
      <c r="C1014" s="167"/>
      <c r="D1014" s="167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</row>
    <row r="1015" spans="3:54" x14ac:dyDescent="0.2">
      <c r="C1015" s="167"/>
      <c r="D1015" s="167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</row>
    <row r="1016" spans="3:54" x14ac:dyDescent="0.2">
      <c r="C1016" s="167"/>
      <c r="D1016" s="167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</row>
    <row r="1017" spans="3:54" x14ac:dyDescent="0.2">
      <c r="C1017" s="167"/>
      <c r="D1017" s="167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</row>
    <row r="1018" spans="3:54" x14ac:dyDescent="0.2">
      <c r="C1018" s="167"/>
      <c r="D1018" s="167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</row>
    <row r="1019" spans="3:54" x14ac:dyDescent="0.2">
      <c r="C1019" s="167"/>
      <c r="D1019" s="167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</row>
    <row r="1020" spans="3:54" x14ac:dyDescent="0.2">
      <c r="C1020" s="167"/>
      <c r="D1020" s="167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</row>
    <row r="1021" spans="3:54" x14ac:dyDescent="0.2">
      <c r="C1021" s="167"/>
      <c r="D1021" s="167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</row>
    <row r="1022" spans="3:54" x14ac:dyDescent="0.2">
      <c r="C1022" s="167"/>
      <c r="D1022" s="167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</row>
    <row r="1023" spans="3:54" x14ac:dyDescent="0.2">
      <c r="C1023" s="167"/>
      <c r="D1023" s="167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</row>
    <row r="1024" spans="3:54" x14ac:dyDescent="0.2">
      <c r="C1024" s="167"/>
      <c r="D1024" s="167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</row>
    <row r="1025" spans="3:54" x14ac:dyDescent="0.2">
      <c r="C1025" s="167"/>
      <c r="D1025" s="167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</row>
    <row r="1026" spans="3:54" x14ac:dyDescent="0.2">
      <c r="C1026" s="167"/>
      <c r="D1026" s="167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</row>
    <row r="1027" spans="3:54" x14ac:dyDescent="0.2">
      <c r="C1027" s="167"/>
      <c r="D1027" s="167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</row>
    <row r="1028" spans="3:54" x14ac:dyDescent="0.2">
      <c r="C1028" s="167"/>
      <c r="D1028" s="167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</row>
    <row r="1029" spans="3:54" x14ac:dyDescent="0.2">
      <c r="C1029" s="167"/>
      <c r="D1029" s="167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</row>
    <row r="1030" spans="3:54" x14ac:dyDescent="0.2">
      <c r="C1030" s="167"/>
      <c r="D1030" s="167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</row>
    <row r="1031" spans="3:54" x14ac:dyDescent="0.2">
      <c r="C1031" s="167"/>
      <c r="D1031" s="167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</row>
    <row r="1032" spans="3:54" x14ac:dyDescent="0.2">
      <c r="C1032" s="167"/>
      <c r="D1032" s="167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</row>
    <row r="1033" spans="3:54" x14ac:dyDescent="0.2">
      <c r="C1033" s="167"/>
      <c r="D1033" s="167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</row>
    <row r="1034" spans="3:54" x14ac:dyDescent="0.2">
      <c r="C1034" s="167"/>
      <c r="D1034" s="167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</row>
    <row r="1035" spans="3:54" x14ac:dyDescent="0.2">
      <c r="C1035" s="167"/>
      <c r="D1035" s="167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</row>
    <row r="1036" spans="3:54" x14ac:dyDescent="0.2">
      <c r="C1036" s="167"/>
      <c r="D1036" s="167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</row>
    <row r="1037" spans="3:54" x14ac:dyDescent="0.2">
      <c r="C1037" s="167"/>
      <c r="D1037" s="167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</row>
    <row r="1038" spans="3:54" x14ac:dyDescent="0.2">
      <c r="C1038" s="167"/>
      <c r="D1038" s="167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</row>
    <row r="1039" spans="3:54" x14ac:dyDescent="0.2">
      <c r="C1039" s="167"/>
      <c r="D1039" s="167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</row>
    <row r="1040" spans="3:54" x14ac:dyDescent="0.2">
      <c r="C1040" s="167"/>
      <c r="D1040" s="167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</row>
    <row r="1041" spans="3:54" x14ac:dyDescent="0.2">
      <c r="C1041" s="167"/>
      <c r="D1041" s="167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</row>
    <row r="1042" spans="3:54" x14ac:dyDescent="0.2">
      <c r="C1042" s="167"/>
      <c r="D1042" s="167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</row>
    <row r="1043" spans="3:54" x14ac:dyDescent="0.2">
      <c r="C1043" s="167"/>
      <c r="D1043" s="167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</row>
    <row r="1044" spans="3:54" x14ac:dyDescent="0.2">
      <c r="C1044" s="167"/>
      <c r="D1044" s="167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</row>
    <row r="1045" spans="3:54" x14ac:dyDescent="0.2">
      <c r="C1045" s="167"/>
      <c r="D1045" s="167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</row>
    <row r="1046" spans="3:54" x14ac:dyDescent="0.2">
      <c r="C1046" s="167"/>
      <c r="D1046" s="167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</row>
    <row r="1047" spans="3:54" x14ac:dyDescent="0.2">
      <c r="C1047" s="167"/>
      <c r="D1047" s="167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</row>
    <row r="1048" spans="3:54" x14ac:dyDescent="0.2">
      <c r="C1048" s="167"/>
      <c r="D1048" s="167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</row>
    <row r="1049" spans="3:54" x14ac:dyDescent="0.2">
      <c r="C1049" s="167"/>
      <c r="D1049" s="167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</row>
    <row r="1050" spans="3:54" x14ac:dyDescent="0.2">
      <c r="C1050" s="167"/>
      <c r="D1050" s="167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</row>
    <row r="1051" spans="3:54" x14ac:dyDescent="0.2">
      <c r="C1051" s="167"/>
      <c r="D1051" s="167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</row>
    <row r="1052" spans="3:54" x14ac:dyDescent="0.2">
      <c r="C1052" s="167"/>
      <c r="D1052" s="167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</row>
    <row r="1053" spans="3:54" x14ac:dyDescent="0.2">
      <c r="C1053" s="167"/>
      <c r="D1053" s="167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</row>
    <row r="1054" spans="3:54" x14ac:dyDescent="0.2">
      <c r="C1054" s="167"/>
      <c r="D1054" s="167"/>
      <c r="E1054" s="167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</row>
    <row r="1055" spans="3:54" x14ac:dyDescent="0.2">
      <c r="C1055" s="167"/>
      <c r="D1055" s="167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</row>
    <row r="1056" spans="3:54" x14ac:dyDescent="0.2">
      <c r="C1056" s="167"/>
      <c r="D1056" s="167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</row>
    <row r="1057" spans="3:54" x14ac:dyDescent="0.2">
      <c r="C1057" s="167"/>
      <c r="D1057" s="167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</row>
    <row r="1058" spans="3:54" x14ac:dyDescent="0.2">
      <c r="C1058" s="167"/>
      <c r="D1058" s="167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</row>
    <row r="1059" spans="3:54" x14ac:dyDescent="0.2">
      <c r="C1059" s="167"/>
      <c r="D1059" s="167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</row>
    <row r="1060" spans="3:54" x14ac:dyDescent="0.2">
      <c r="C1060" s="167"/>
      <c r="D1060" s="167"/>
      <c r="E1060" s="167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</row>
    <row r="1061" spans="3:54" x14ac:dyDescent="0.2">
      <c r="C1061" s="167"/>
      <c r="D1061" s="167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</row>
    <row r="1062" spans="3:54" x14ac:dyDescent="0.2">
      <c r="C1062" s="167"/>
      <c r="D1062" s="167"/>
      <c r="E1062" s="167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</row>
    <row r="1063" spans="3:54" x14ac:dyDescent="0.2">
      <c r="C1063" s="167"/>
      <c r="D1063" s="167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</row>
    <row r="1064" spans="3:54" x14ac:dyDescent="0.2">
      <c r="C1064" s="167"/>
      <c r="D1064" s="167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</row>
    <row r="1065" spans="3:54" x14ac:dyDescent="0.2">
      <c r="C1065" s="167"/>
      <c r="D1065" s="167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</row>
    <row r="1066" spans="3:54" x14ac:dyDescent="0.2">
      <c r="C1066" s="167"/>
      <c r="D1066" s="167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</row>
    <row r="1067" spans="3:54" x14ac:dyDescent="0.2">
      <c r="C1067" s="167"/>
      <c r="D1067" s="167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</row>
    <row r="1068" spans="3:54" x14ac:dyDescent="0.2">
      <c r="C1068" s="167"/>
      <c r="D1068" s="167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</row>
    <row r="1069" spans="3:54" x14ac:dyDescent="0.2">
      <c r="C1069" s="167"/>
      <c r="D1069" s="167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</row>
    <row r="1070" spans="3:54" x14ac:dyDescent="0.2">
      <c r="C1070" s="167"/>
      <c r="D1070" s="167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</row>
    <row r="1071" spans="3:54" x14ac:dyDescent="0.2">
      <c r="C1071" s="167"/>
      <c r="D1071" s="167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</row>
    <row r="1072" spans="3:54" x14ac:dyDescent="0.2">
      <c r="C1072" s="167"/>
      <c r="D1072" s="167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</row>
    <row r="1073" spans="3:54" x14ac:dyDescent="0.2">
      <c r="C1073" s="167"/>
      <c r="D1073" s="167"/>
      <c r="E1073" s="167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</row>
    <row r="1074" spans="3:54" x14ac:dyDescent="0.2">
      <c r="C1074" s="167"/>
      <c r="D1074" s="167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</row>
    <row r="1075" spans="3:54" x14ac:dyDescent="0.2">
      <c r="C1075" s="167"/>
      <c r="D1075" s="167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</row>
    <row r="1076" spans="3:54" x14ac:dyDescent="0.2">
      <c r="C1076" s="167"/>
      <c r="D1076" s="167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</row>
    <row r="1077" spans="3:54" x14ac:dyDescent="0.2">
      <c r="C1077" s="167"/>
      <c r="D1077" s="167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</row>
    <row r="1078" spans="3:54" x14ac:dyDescent="0.2">
      <c r="C1078" s="167"/>
      <c r="D1078" s="167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</row>
    <row r="1079" spans="3:54" x14ac:dyDescent="0.2">
      <c r="C1079" s="167"/>
      <c r="D1079" s="167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</row>
    <row r="1080" spans="3:54" x14ac:dyDescent="0.2">
      <c r="C1080" s="167"/>
      <c r="D1080" s="167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</row>
    <row r="1081" spans="3:54" x14ac:dyDescent="0.2">
      <c r="C1081" s="167"/>
      <c r="D1081" s="167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</row>
    <row r="1082" spans="3:54" x14ac:dyDescent="0.2">
      <c r="C1082" s="167"/>
      <c r="D1082" s="167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</row>
    <row r="1083" spans="3:54" x14ac:dyDescent="0.2">
      <c r="C1083" s="167"/>
      <c r="D1083" s="167"/>
      <c r="E1083" s="167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</row>
    <row r="1084" spans="3:54" x14ac:dyDescent="0.2">
      <c r="C1084" s="167"/>
      <c r="D1084" s="167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</row>
    <row r="1085" spans="3:54" x14ac:dyDescent="0.2">
      <c r="C1085" s="167"/>
      <c r="D1085" s="167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</row>
    <row r="1086" spans="3:54" x14ac:dyDescent="0.2">
      <c r="C1086" s="167"/>
      <c r="D1086" s="167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</row>
    <row r="1087" spans="3:54" x14ac:dyDescent="0.2">
      <c r="C1087" s="167"/>
      <c r="D1087" s="167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</row>
    <row r="1088" spans="3:54" x14ac:dyDescent="0.2">
      <c r="C1088" s="167"/>
      <c r="D1088" s="167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</row>
    <row r="1089" spans="3:54" x14ac:dyDescent="0.2">
      <c r="C1089" s="167"/>
      <c r="D1089" s="167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</row>
    <row r="1090" spans="3:54" x14ac:dyDescent="0.2">
      <c r="C1090" s="167"/>
      <c r="D1090" s="167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</row>
    <row r="1091" spans="3:54" x14ac:dyDescent="0.2">
      <c r="C1091" s="167"/>
      <c r="D1091" s="167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</row>
    <row r="1092" spans="3:54" x14ac:dyDescent="0.2">
      <c r="C1092" s="167"/>
      <c r="D1092" s="167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</row>
    <row r="1093" spans="3:54" x14ac:dyDescent="0.2">
      <c r="C1093" s="167"/>
      <c r="D1093" s="167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</row>
    <row r="1094" spans="3:54" x14ac:dyDescent="0.2">
      <c r="C1094" s="167"/>
      <c r="D1094" s="167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</row>
    <row r="1095" spans="3:54" x14ac:dyDescent="0.2">
      <c r="C1095" s="167"/>
      <c r="D1095" s="167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</row>
    <row r="1096" spans="3:54" x14ac:dyDescent="0.2">
      <c r="C1096" s="167"/>
      <c r="D1096" s="167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</row>
    <row r="1097" spans="3:54" x14ac:dyDescent="0.2">
      <c r="C1097" s="167"/>
      <c r="D1097" s="167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</row>
    <row r="1098" spans="3:54" x14ac:dyDescent="0.2">
      <c r="C1098" s="167"/>
      <c r="D1098" s="167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</row>
    <row r="1099" spans="3:54" x14ac:dyDescent="0.2">
      <c r="C1099" s="167"/>
      <c r="D1099" s="167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</row>
    <row r="1100" spans="3:54" x14ac:dyDescent="0.2">
      <c r="C1100" s="167"/>
      <c r="D1100" s="167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</row>
    <row r="1101" spans="3:54" x14ac:dyDescent="0.2">
      <c r="C1101" s="167"/>
      <c r="D1101" s="167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</row>
    <row r="1102" spans="3:54" x14ac:dyDescent="0.2">
      <c r="C1102" s="167"/>
      <c r="D1102" s="167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</row>
    <row r="1103" spans="3:54" x14ac:dyDescent="0.2">
      <c r="C1103" s="167"/>
      <c r="D1103" s="167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</row>
    <row r="1104" spans="3:54" x14ac:dyDescent="0.2">
      <c r="C1104" s="167"/>
      <c r="D1104" s="167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</row>
    <row r="1105" spans="3:54" x14ac:dyDescent="0.2">
      <c r="C1105" s="167"/>
      <c r="D1105" s="167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</row>
    <row r="1106" spans="3:54" x14ac:dyDescent="0.2">
      <c r="C1106" s="167"/>
      <c r="D1106" s="167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</row>
    <row r="1107" spans="3:54" x14ac:dyDescent="0.2">
      <c r="C1107" s="167"/>
      <c r="D1107" s="167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</row>
    <row r="1108" spans="3:54" x14ac:dyDescent="0.2">
      <c r="C1108" s="167"/>
      <c r="D1108" s="167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</row>
    <row r="1109" spans="3:54" x14ac:dyDescent="0.2">
      <c r="C1109" s="167"/>
      <c r="D1109" s="167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</row>
    <row r="1110" spans="3:54" x14ac:dyDescent="0.2">
      <c r="C1110" s="167"/>
      <c r="D1110" s="167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</row>
    <row r="1111" spans="3:54" x14ac:dyDescent="0.2">
      <c r="C1111" s="167"/>
      <c r="D1111" s="167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</row>
    <row r="1112" spans="3:54" x14ac:dyDescent="0.2">
      <c r="C1112" s="167"/>
      <c r="D1112" s="167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</row>
    <row r="1113" spans="3:54" x14ac:dyDescent="0.2">
      <c r="C1113" s="167"/>
      <c r="D1113" s="167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</row>
    <row r="1114" spans="3:54" x14ac:dyDescent="0.2">
      <c r="C1114" s="167"/>
      <c r="D1114" s="167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</row>
    <row r="1115" spans="3:54" x14ac:dyDescent="0.2">
      <c r="C1115" s="167"/>
      <c r="D1115" s="167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</row>
    <row r="1116" spans="3:54" x14ac:dyDescent="0.2">
      <c r="C1116" s="167"/>
      <c r="D1116" s="167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</row>
    <row r="1117" spans="3:54" x14ac:dyDescent="0.2">
      <c r="C1117" s="167"/>
      <c r="D1117" s="167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</row>
    <row r="1118" spans="3:54" x14ac:dyDescent="0.2">
      <c r="C1118" s="167"/>
      <c r="D1118" s="167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</row>
    <row r="1119" spans="3:54" x14ac:dyDescent="0.2">
      <c r="C1119" s="167"/>
      <c r="D1119" s="167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</row>
    <row r="1120" spans="3:54" x14ac:dyDescent="0.2">
      <c r="C1120" s="167"/>
      <c r="D1120" s="167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</row>
    <row r="1121" spans="3:54" x14ac:dyDescent="0.2">
      <c r="C1121" s="167"/>
      <c r="D1121" s="167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</row>
    <row r="1122" spans="3:54" x14ac:dyDescent="0.2">
      <c r="C1122" s="167"/>
      <c r="D1122" s="167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</row>
    <row r="1123" spans="3:54" x14ac:dyDescent="0.2">
      <c r="C1123" s="167"/>
      <c r="D1123" s="167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</row>
    <row r="1124" spans="3:54" x14ac:dyDescent="0.2">
      <c r="C1124" s="167"/>
      <c r="D1124" s="167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</row>
    <row r="1125" spans="3:54" x14ac:dyDescent="0.2">
      <c r="C1125" s="167"/>
      <c r="D1125" s="167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</row>
    <row r="1126" spans="3:54" x14ac:dyDescent="0.2">
      <c r="C1126" s="167"/>
      <c r="D1126" s="167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</row>
    <row r="1127" spans="3:54" x14ac:dyDescent="0.2">
      <c r="C1127" s="167"/>
      <c r="D1127" s="167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</row>
    <row r="1128" spans="3:54" x14ac:dyDescent="0.2">
      <c r="C1128" s="167"/>
      <c r="D1128" s="167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</row>
    <row r="1129" spans="3:54" x14ac:dyDescent="0.2">
      <c r="C1129" s="167"/>
      <c r="D1129" s="167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</row>
    <row r="1130" spans="3:54" x14ac:dyDescent="0.2">
      <c r="C1130" s="167"/>
      <c r="D1130" s="167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</row>
    <row r="1131" spans="3:54" x14ac:dyDescent="0.2">
      <c r="C1131" s="167"/>
      <c r="D1131" s="167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</row>
    <row r="1132" spans="3:54" x14ac:dyDescent="0.2">
      <c r="C1132" s="167"/>
      <c r="D1132" s="167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</row>
    <row r="1133" spans="3:54" x14ac:dyDescent="0.2">
      <c r="C1133" s="167"/>
      <c r="D1133" s="167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</row>
    <row r="1134" spans="3:54" x14ac:dyDescent="0.2">
      <c r="C1134" s="167"/>
      <c r="D1134" s="167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</row>
    <row r="1135" spans="3:54" x14ac:dyDescent="0.2">
      <c r="C1135" s="167"/>
      <c r="D1135" s="167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</row>
    <row r="1136" spans="3:54" x14ac:dyDescent="0.2">
      <c r="C1136" s="167"/>
      <c r="D1136" s="167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</row>
    <row r="1137" spans="3:54" x14ac:dyDescent="0.2">
      <c r="C1137" s="167"/>
      <c r="D1137" s="167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</row>
    <row r="1138" spans="3:54" x14ac:dyDescent="0.2">
      <c r="C1138" s="167"/>
      <c r="D1138" s="167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</row>
    <row r="1139" spans="3:54" x14ac:dyDescent="0.2">
      <c r="C1139" s="167"/>
      <c r="D1139" s="167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</row>
    <row r="1140" spans="3:54" x14ac:dyDescent="0.2">
      <c r="C1140" s="167"/>
      <c r="D1140" s="167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</row>
    <row r="1141" spans="3:54" x14ac:dyDescent="0.2">
      <c r="C1141" s="167"/>
      <c r="D1141" s="167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</row>
    <row r="1142" spans="3:54" x14ac:dyDescent="0.2">
      <c r="C1142" s="167"/>
      <c r="D1142" s="167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</row>
    <row r="1143" spans="3:54" x14ac:dyDescent="0.2">
      <c r="C1143" s="167"/>
      <c r="D1143" s="167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</row>
    <row r="1144" spans="3:54" x14ac:dyDescent="0.2">
      <c r="C1144" s="167"/>
      <c r="D1144" s="167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</row>
    <row r="1145" spans="3:54" x14ac:dyDescent="0.2">
      <c r="C1145" s="167"/>
      <c r="D1145" s="167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</row>
    <row r="1146" spans="3:54" x14ac:dyDescent="0.2">
      <c r="C1146" s="167"/>
      <c r="D1146" s="167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</row>
    <row r="1147" spans="3:54" x14ac:dyDescent="0.2">
      <c r="C1147" s="167"/>
      <c r="D1147" s="167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</row>
    <row r="1148" spans="3:54" x14ac:dyDescent="0.2">
      <c r="C1148" s="167"/>
      <c r="D1148" s="167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</row>
    <row r="1149" spans="3:54" x14ac:dyDescent="0.2">
      <c r="C1149" s="167"/>
      <c r="D1149" s="167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</row>
    <row r="1150" spans="3:54" x14ac:dyDescent="0.2">
      <c r="C1150" s="167"/>
      <c r="D1150" s="167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</row>
    <row r="1151" spans="3:54" x14ac:dyDescent="0.2">
      <c r="C1151" s="167"/>
      <c r="D1151" s="167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</row>
    <row r="1152" spans="3:54" x14ac:dyDescent="0.2">
      <c r="C1152" s="167"/>
      <c r="D1152" s="167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</row>
    <row r="1153" spans="3:54" x14ac:dyDescent="0.2">
      <c r="C1153" s="167"/>
      <c r="D1153" s="167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</row>
    <row r="1154" spans="3:54" x14ac:dyDescent="0.2">
      <c r="C1154" s="167"/>
      <c r="D1154" s="167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</row>
    <row r="1155" spans="3:54" x14ac:dyDescent="0.2">
      <c r="C1155" s="167"/>
      <c r="D1155" s="167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</row>
    <row r="1156" spans="3:54" x14ac:dyDescent="0.2">
      <c r="C1156" s="167"/>
      <c r="D1156" s="167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</row>
    <row r="1157" spans="3:54" x14ac:dyDescent="0.2">
      <c r="C1157" s="167"/>
      <c r="D1157" s="167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</row>
    <row r="1158" spans="3:54" x14ac:dyDescent="0.2">
      <c r="C1158" s="167"/>
      <c r="D1158" s="167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</row>
    <row r="1159" spans="3:54" x14ac:dyDescent="0.2">
      <c r="C1159" s="167"/>
      <c r="D1159" s="167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</row>
    <row r="1160" spans="3:54" x14ac:dyDescent="0.2">
      <c r="C1160" s="167"/>
      <c r="D1160" s="167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</row>
    <row r="1161" spans="3:54" x14ac:dyDescent="0.2">
      <c r="C1161" s="167"/>
      <c r="D1161" s="167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</row>
    <row r="1162" spans="3:54" x14ac:dyDescent="0.2">
      <c r="C1162" s="167"/>
      <c r="D1162" s="167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</row>
    <row r="1163" spans="3:54" x14ac:dyDescent="0.2">
      <c r="C1163" s="167"/>
      <c r="D1163" s="167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</row>
    <row r="1164" spans="3:54" x14ac:dyDescent="0.2">
      <c r="C1164" s="167"/>
      <c r="D1164" s="167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</row>
    <row r="1165" spans="3:54" x14ac:dyDescent="0.2">
      <c r="C1165" s="167"/>
      <c r="D1165" s="167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</row>
    <row r="1166" spans="3:54" x14ac:dyDescent="0.2">
      <c r="C1166" s="167"/>
      <c r="D1166" s="167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</row>
    <row r="1167" spans="3:54" x14ac:dyDescent="0.2">
      <c r="C1167" s="167"/>
      <c r="D1167" s="167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</row>
    <row r="1168" spans="3:54" x14ac:dyDescent="0.2">
      <c r="C1168" s="167"/>
      <c r="D1168" s="167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</row>
    <row r="1169" spans="3:54" x14ac:dyDescent="0.2">
      <c r="C1169" s="167"/>
      <c r="D1169" s="167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</row>
    <row r="1170" spans="3:54" x14ac:dyDescent="0.2">
      <c r="C1170" s="167"/>
      <c r="D1170" s="167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</row>
    <row r="1171" spans="3:54" x14ac:dyDescent="0.2">
      <c r="C1171" s="167"/>
      <c r="D1171" s="167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</row>
    <row r="1172" spans="3:54" x14ac:dyDescent="0.2">
      <c r="C1172" s="167"/>
      <c r="D1172" s="167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</row>
    <row r="1173" spans="3:54" x14ac:dyDescent="0.2">
      <c r="C1173" s="167"/>
      <c r="D1173" s="167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</row>
    <row r="1174" spans="3:54" x14ac:dyDescent="0.2">
      <c r="C1174" s="167"/>
      <c r="D1174" s="167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</row>
    <row r="1175" spans="3:54" x14ac:dyDescent="0.2">
      <c r="C1175" s="167"/>
      <c r="D1175" s="167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</row>
    <row r="1176" spans="3:54" x14ac:dyDescent="0.2">
      <c r="C1176" s="167"/>
      <c r="D1176" s="167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</row>
    <row r="1177" spans="3:54" x14ac:dyDescent="0.2">
      <c r="C1177" s="167"/>
      <c r="D1177" s="167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</row>
    <row r="1178" spans="3:54" x14ac:dyDescent="0.2">
      <c r="C1178" s="167"/>
      <c r="D1178" s="167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</row>
    <row r="1179" spans="3:54" x14ac:dyDescent="0.2">
      <c r="C1179" s="167"/>
      <c r="D1179" s="167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</row>
    <row r="1180" spans="3:54" x14ac:dyDescent="0.2">
      <c r="C1180" s="167"/>
      <c r="D1180" s="167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</row>
    <row r="1181" spans="3:54" x14ac:dyDescent="0.2">
      <c r="C1181" s="167"/>
      <c r="D1181" s="167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</row>
    <row r="1182" spans="3:54" x14ac:dyDescent="0.2">
      <c r="C1182" s="167"/>
      <c r="D1182" s="167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</row>
    <row r="1183" spans="3:54" x14ac:dyDescent="0.2">
      <c r="C1183" s="167"/>
      <c r="D1183" s="167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</row>
    <row r="1184" spans="3:54" x14ac:dyDescent="0.2">
      <c r="C1184" s="167"/>
      <c r="D1184" s="167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</row>
    <row r="1185" spans="3:54" x14ac:dyDescent="0.2">
      <c r="C1185" s="167"/>
      <c r="D1185" s="167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</row>
    <row r="1186" spans="3:54" x14ac:dyDescent="0.2">
      <c r="C1186" s="167"/>
      <c r="D1186" s="167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</row>
    <row r="1187" spans="3:54" x14ac:dyDescent="0.2">
      <c r="C1187" s="167"/>
      <c r="D1187" s="167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</row>
    <row r="1188" spans="3:54" x14ac:dyDescent="0.2">
      <c r="C1188" s="167"/>
      <c r="D1188" s="167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</row>
    <row r="1189" spans="3:54" x14ac:dyDescent="0.2">
      <c r="C1189" s="167"/>
      <c r="D1189" s="167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</row>
    <row r="1190" spans="3:54" x14ac:dyDescent="0.2">
      <c r="C1190" s="167"/>
      <c r="D1190" s="167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</row>
    <row r="1191" spans="3:54" x14ac:dyDescent="0.2">
      <c r="C1191" s="167"/>
      <c r="D1191" s="167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</row>
    <row r="1192" spans="3:54" x14ac:dyDescent="0.2">
      <c r="C1192" s="167"/>
      <c r="D1192" s="167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</row>
    <row r="1193" spans="3:54" x14ac:dyDescent="0.2">
      <c r="C1193" s="167"/>
      <c r="D1193" s="167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</row>
    <row r="1194" spans="3:54" x14ac:dyDescent="0.2">
      <c r="C1194" s="167"/>
      <c r="D1194" s="167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</row>
    <row r="1195" spans="3:54" x14ac:dyDescent="0.2">
      <c r="C1195" s="167"/>
      <c r="D1195" s="167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</row>
    <row r="1196" spans="3:54" x14ac:dyDescent="0.2">
      <c r="C1196" s="167"/>
      <c r="D1196" s="167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</row>
    <row r="1197" spans="3:54" x14ac:dyDescent="0.2">
      <c r="C1197" s="167"/>
      <c r="D1197" s="167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</row>
    <row r="1198" spans="3:54" x14ac:dyDescent="0.2">
      <c r="C1198" s="167"/>
      <c r="D1198" s="167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</row>
    <row r="1199" spans="3:54" x14ac:dyDescent="0.2">
      <c r="C1199" s="167"/>
      <c r="D1199" s="167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</row>
    <row r="1200" spans="3:54" x14ac:dyDescent="0.2">
      <c r="C1200" s="167"/>
      <c r="D1200" s="167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</row>
    <row r="1201" spans="3:54" x14ac:dyDescent="0.2">
      <c r="C1201" s="167"/>
      <c r="D1201" s="167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</row>
    <row r="1202" spans="3:54" x14ac:dyDescent="0.2">
      <c r="C1202" s="167"/>
      <c r="D1202" s="167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</row>
    <row r="1203" spans="3:54" x14ac:dyDescent="0.2">
      <c r="C1203" s="167"/>
      <c r="D1203" s="167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</row>
    <row r="1204" spans="3:54" x14ac:dyDescent="0.2">
      <c r="C1204" s="167"/>
      <c r="D1204" s="167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</row>
    <row r="1205" spans="3:54" x14ac:dyDescent="0.2">
      <c r="C1205" s="167"/>
      <c r="D1205" s="167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</row>
    <row r="1206" spans="3:54" x14ac:dyDescent="0.2">
      <c r="C1206" s="167"/>
      <c r="D1206" s="167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</row>
    <row r="1207" spans="3:54" x14ac:dyDescent="0.2">
      <c r="C1207" s="167"/>
      <c r="D1207" s="167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</row>
    <row r="1208" spans="3:54" x14ac:dyDescent="0.2">
      <c r="C1208" s="167"/>
      <c r="D1208" s="167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</row>
    <row r="1209" spans="3:54" x14ac:dyDescent="0.2">
      <c r="C1209" s="167"/>
      <c r="D1209" s="167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</row>
    <row r="1210" spans="3:54" x14ac:dyDescent="0.2">
      <c r="C1210" s="167"/>
      <c r="D1210" s="167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</row>
    <row r="1211" spans="3:54" x14ac:dyDescent="0.2">
      <c r="C1211" s="167"/>
      <c r="D1211" s="167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</row>
    <row r="1212" spans="3:54" x14ac:dyDescent="0.2">
      <c r="C1212" s="167"/>
      <c r="D1212" s="167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</row>
    <row r="1213" spans="3:54" x14ac:dyDescent="0.2">
      <c r="C1213" s="167"/>
      <c r="D1213" s="167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</row>
    <row r="1214" spans="3:54" x14ac:dyDescent="0.2">
      <c r="C1214" s="167"/>
      <c r="D1214" s="167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</row>
    <row r="1215" spans="3:54" x14ac:dyDescent="0.2">
      <c r="C1215" s="167"/>
      <c r="D1215" s="167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</row>
    <row r="1216" spans="3:54" x14ac:dyDescent="0.2">
      <c r="C1216" s="167"/>
      <c r="D1216" s="167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</row>
    <row r="1217" spans="3:54" x14ac:dyDescent="0.2">
      <c r="C1217" s="167"/>
      <c r="D1217" s="167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</row>
    <row r="1218" spans="3:54" x14ac:dyDescent="0.2">
      <c r="C1218" s="167"/>
      <c r="D1218" s="167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</row>
    <row r="1219" spans="3:54" x14ac:dyDescent="0.2">
      <c r="C1219" s="167"/>
      <c r="D1219" s="167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</row>
    <row r="1220" spans="3:54" x14ac:dyDescent="0.2">
      <c r="C1220" s="167"/>
      <c r="D1220" s="167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</row>
    <row r="1221" spans="3:54" x14ac:dyDescent="0.2">
      <c r="C1221" s="167"/>
      <c r="D1221" s="167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</row>
    <row r="1222" spans="3:54" x14ac:dyDescent="0.2">
      <c r="C1222" s="167"/>
      <c r="D1222" s="167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</row>
    <row r="1223" spans="3:54" x14ac:dyDescent="0.2">
      <c r="C1223" s="167"/>
      <c r="D1223" s="167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</row>
    <row r="1224" spans="3:54" x14ac:dyDescent="0.2">
      <c r="C1224" s="167"/>
      <c r="D1224" s="167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</row>
    <row r="1225" spans="3:54" x14ac:dyDescent="0.2">
      <c r="C1225" s="167"/>
      <c r="D1225" s="167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</row>
    <row r="1226" spans="3:54" x14ac:dyDescent="0.2">
      <c r="C1226" s="167"/>
      <c r="D1226" s="167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</row>
    <row r="1227" spans="3:54" x14ac:dyDescent="0.2">
      <c r="C1227" s="167"/>
      <c r="D1227" s="167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</row>
    <row r="1228" spans="3:54" x14ac:dyDescent="0.2">
      <c r="C1228" s="167"/>
      <c r="D1228" s="167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</row>
    <row r="1229" spans="3:54" x14ac:dyDescent="0.2">
      <c r="C1229" s="167"/>
      <c r="D1229" s="167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</row>
    <row r="1230" spans="3:54" x14ac:dyDescent="0.2">
      <c r="C1230" s="167"/>
      <c r="D1230" s="167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</row>
    <row r="1231" spans="3:54" x14ac:dyDescent="0.2">
      <c r="C1231" s="167"/>
      <c r="D1231" s="167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</row>
    <row r="1232" spans="3:54" x14ac:dyDescent="0.2">
      <c r="C1232" s="167"/>
      <c r="D1232" s="167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</row>
    <row r="1233" spans="3:54" x14ac:dyDescent="0.2">
      <c r="C1233" s="167"/>
      <c r="D1233" s="167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</row>
    <row r="1234" spans="3:54" x14ac:dyDescent="0.2">
      <c r="C1234" s="167"/>
      <c r="D1234" s="167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</row>
    <row r="1235" spans="3:54" x14ac:dyDescent="0.2">
      <c r="C1235" s="167"/>
      <c r="D1235" s="167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</row>
    <row r="1236" spans="3:54" x14ac:dyDescent="0.2">
      <c r="C1236" s="167"/>
      <c r="D1236" s="167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</row>
    <row r="1237" spans="3:54" x14ac:dyDescent="0.2">
      <c r="C1237" s="167"/>
      <c r="D1237" s="167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</row>
    <row r="1238" spans="3:54" x14ac:dyDescent="0.2">
      <c r="C1238" s="167"/>
      <c r="D1238" s="167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</row>
    <row r="1239" spans="3:54" x14ac:dyDescent="0.2">
      <c r="C1239" s="167"/>
      <c r="D1239" s="167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</row>
    <row r="1240" spans="3:54" x14ac:dyDescent="0.2">
      <c r="C1240" s="167"/>
      <c r="D1240" s="167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</row>
    <row r="1241" spans="3:54" x14ac:dyDescent="0.2">
      <c r="C1241" s="167"/>
      <c r="D1241" s="167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</row>
    <row r="1242" spans="3:54" x14ac:dyDescent="0.2">
      <c r="C1242" s="167"/>
      <c r="D1242" s="167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</row>
    <row r="1243" spans="3:54" x14ac:dyDescent="0.2">
      <c r="C1243" s="167"/>
      <c r="D1243" s="167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</row>
    <row r="1244" spans="3:54" x14ac:dyDescent="0.2">
      <c r="C1244" s="167"/>
      <c r="D1244" s="167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</row>
    <row r="1245" spans="3:54" x14ac:dyDescent="0.2">
      <c r="C1245" s="167"/>
      <c r="D1245" s="167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</row>
    <row r="1246" spans="3:54" x14ac:dyDescent="0.2">
      <c r="C1246" s="167"/>
      <c r="D1246" s="167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</row>
    <row r="1247" spans="3:54" x14ac:dyDescent="0.2">
      <c r="C1247" s="167"/>
      <c r="D1247" s="167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</row>
    <row r="1248" spans="3:54" x14ac:dyDescent="0.2">
      <c r="C1248" s="167"/>
      <c r="D1248" s="167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</row>
    <row r="1249" spans="3:54" x14ac:dyDescent="0.2">
      <c r="C1249" s="167"/>
      <c r="D1249" s="167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</row>
    <row r="1250" spans="3:54" x14ac:dyDescent="0.2">
      <c r="C1250" s="167"/>
      <c r="D1250" s="167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</row>
    <row r="1251" spans="3:54" x14ac:dyDescent="0.2">
      <c r="C1251" s="167"/>
      <c r="D1251" s="167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</row>
    <row r="1252" spans="3:54" x14ac:dyDescent="0.2">
      <c r="C1252" s="167"/>
      <c r="D1252" s="167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</row>
    <row r="1253" spans="3:54" x14ac:dyDescent="0.2">
      <c r="C1253" s="167"/>
      <c r="D1253" s="167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</row>
    <row r="1254" spans="3:54" x14ac:dyDescent="0.2">
      <c r="C1254" s="167"/>
      <c r="D1254" s="167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</row>
    <row r="1255" spans="3:54" x14ac:dyDescent="0.2">
      <c r="C1255" s="167"/>
      <c r="D1255" s="167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</row>
    <row r="1256" spans="3:54" x14ac:dyDescent="0.2">
      <c r="C1256" s="167"/>
      <c r="D1256" s="167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</row>
    <row r="1257" spans="3:54" x14ac:dyDescent="0.2">
      <c r="C1257" s="167"/>
      <c r="D1257" s="167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</row>
    <row r="1258" spans="3:54" x14ac:dyDescent="0.2">
      <c r="C1258" s="167"/>
      <c r="D1258" s="167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</row>
    <row r="1259" spans="3:54" x14ac:dyDescent="0.2">
      <c r="C1259" s="167"/>
      <c r="D1259" s="167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</row>
    <row r="1260" spans="3:54" x14ac:dyDescent="0.2">
      <c r="C1260" s="167"/>
      <c r="D1260" s="167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</row>
    <row r="1261" spans="3:54" x14ac:dyDescent="0.2">
      <c r="C1261" s="167"/>
      <c r="D1261" s="167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</row>
    <row r="1262" spans="3:54" x14ac:dyDescent="0.2">
      <c r="C1262" s="167"/>
      <c r="D1262" s="167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</row>
    <row r="1263" spans="3:54" x14ac:dyDescent="0.2">
      <c r="C1263" s="167"/>
      <c r="D1263" s="167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</row>
    <row r="1264" spans="3:54" x14ac:dyDescent="0.2">
      <c r="C1264" s="167"/>
      <c r="D1264" s="167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</row>
    <row r="1265" spans="3:54" x14ac:dyDescent="0.2">
      <c r="C1265" s="167"/>
      <c r="D1265" s="167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</row>
    <row r="1266" spans="3:54" x14ac:dyDescent="0.2">
      <c r="C1266" s="167"/>
      <c r="D1266" s="167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</row>
    <row r="1267" spans="3:54" x14ac:dyDescent="0.2">
      <c r="C1267" s="167"/>
      <c r="D1267" s="167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</row>
    <row r="1268" spans="3:54" x14ac:dyDescent="0.2">
      <c r="C1268" s="167"/>
      <c r="D1268" s="167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</row>
    <row r="1269" spans="3:54" x14ac:dyDescent="0.2">
      <c r="C1269" s="167"/>
      <c r="D1269" s="167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</row>
    <row r="1270" spans="3:54" x14ac:dyDescent="0.2">
      <c r="C1270" s="167"/>
      <c r="D1270" s="167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</row>
    <row r="1271" spans="3:54" x14ac:dyDescent="0.2">
      <c r="C1271" s="167"/>
      <c r="D1271" s="167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</row>
    <row r="1272" spans="3:54" x14ac:dyDescent="0.2">
      <c r="C1272" s="167"/>
      <c r="D1272" s="167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</row>
    <row r="1273" spans="3:54" x14ac:dyDescent="0.2">
      <c r="C1273" s="167"/>
      <c r="D1273" s="167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</row>
    <row r="1274" spans="3:54" x14ac:dyDescent="0.2">
      <c r="C1274" s="167"/>
      <c r="D1274" s="167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</row>
    <row r="1275" spans="3:54" x14ac:dyDescent="0.2">
      <c r="C1275" s="167"/>
      <c r="D1275" s="167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</row>
    <row r="1276" spans="3:54" x14ac:dyDescent="0.2">
      <c r="C1276" s="167"/>
      <c r="D1276" s="167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</row>
    <row r="1277" spans="3:54" x14ac:dyDescent="0.2">
      <c r="C1277" s="167"/>
      <c r="D1277" s="167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</row>
    <row r="1278" spans="3:54" x14ac:dyDescent="0.2">
      <c r="C1278" s="167"/>
      <c r="D1278" s="167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</row>
    <row r="1279" spans="3:54" x14ac:dyDescent="0.2">
      <c r="C1279" s="167"/>
      <c r="D1279" s="167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</row>
    <row r="1280" spans="3:54" x14ac:dyDescent="0.2">
      <c r="C1280" s="167"/>
      <c r="D1280" s="167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</row>
    <row r="1281" spans="3:54" x14ac:dyDescent="0.2">
      <c r="C1281" s="167"/>
      <c r="D1281" s="167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</row>
    <row r="1282" spans="3:54" x14ac:dyDescent="0.2">
      <c r="C1282" s="167"/>
      <c r="D1282" s="167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</row>
    <row r="1283" spans="3:54" x14ac:dyDescent="0.2">
      <c r="C1283" s="167"/>
      <c r="D1283" s="167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</row>
    <row r="1284" spans="3:54" x14ac:dyDescent="0.2">
      <c r="C1284" s="167"/>
      <c r="D1284" s="167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</row>
    <row r="1285" spans="3:54" x14ac:dyDescent="0.2">
      <c r="C1285" s="167"/>
      <c r="D1285" s="167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</row>
    <row r="1286" spans="3:54" x14ac:dyDescent="0.2">
      <c r="C1286" s="167"/>
      <c r="D1286" s="167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</row>
    <row r="1287" spans="3:54" x14ac:dyDescent="0.2">
      <c r="C1287" s="167"/>
      <c r="D1287" s="167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</row>
    <row r="1288" spans="3:54" x14ac:dyDescent="0.2">
      <c r="C1288" s="167"/>
      <c r="D1288" s="167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</row>
    <row r="1289" spans="3:54" x14ac:dyDescent="0.2">
      <c r="C1289" s="167"/>
      <c r="D1289" s="167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</row>
    <row r="1290" spans="3:54" x14ac:dyDescent="0.2">
      <c r="C1290" s="167"/>
      <c r="D1290" s="167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</row>
    <row r="1291" spans="3:54" x14ac:dyDescent="0.2">
      <c r="C1291" s="167"/>
      <c r="D1291" s="167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</row>
    <row r="1292" spans="3:54" x14ac:dyDescent="0.2">
      <c r="C1292" s="167"/>
      <c r="D1292" s="167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</row>
    <row r="1293" spans="3:54" x14ac:dyDescent="0.2">
      <c r="C1293" s="167"/>
      <c r="D1293" s="167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</row>
    <row r="1294" spans="3:54" x14ac:dyDescent="0.2">
      <c r="C1294" s="167"/>
      <c r="D1294" s="167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</row>
    <row r="1295" spans="3:54" x14ac:dyDescent="0.2">
      <c r="C1295" s="167"/>
      <c r="D1295" s="167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</row>
    <row r="1296" spans="3:54" x14ac:dyDescent="0.2">
      <c r="C1296" s="167"/>
      <c r="D1296" s="167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</row>
    <row r="1297" spans="3:54" x14ac:dyDescent="0.2">
      <c r="C1297" s="167"/>
      <c r="D1297" s="167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</row>
    <row r="1298" spans="3:54" x14ac:dyDescent="0.2">
      <c r="C1298" s="167"/>
      <c r="D1298" s="167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</row>
    <row r="1299" spans="3:54" x14ac:dyDescent="0.2">
      <c r="C1299" s="167"/>
      <c r="D1299" s="167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</row>
    <row r="1300" spans="3:54" x14ac:dyDescent="0.2">
      <c r="C1300" s="167"/>
      <c r="D1300" s="167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</row>
    <row r="1301" spans="3:54" x14ac:dyDescent="0.2">
      <c r="C1301" s="167"/>
      <c r="D1301" s="167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</row>
    <row r="1302" spans="3:54" x14ac:dyDescent="0.2">
      <c r="C1302" s="167"/>
      <c r="D1302" s="167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</row>
    <row r="1303" spans="3:54" x14ac:dyDescent="0.2">
      <c r="C1303" s="167"/>
      <c r="D1303" s="167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</row>
    <row r="1304" spans="3:54" x14ac:dyDescent="0.2">
      <c r="C1304" s="167"/>
      <c r="D1304" s="167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</row>
    <row r="1305" spans="3:54" x14ac:dyDescent="0.2">
      <c r="C1305" s="167"/>
      <c r="D1305" s="167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</row>
    <row r="1306" spans="3:54" x14ac:dyDescent="0.2">
      <c r="C1306" s="167"/>
      <c r="D1306" s="167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</row>
    <row r="1307" spans="3:54" x14ac:dyDescent="0.2">
      <c r="C1307" s="167"/>
      <c r="D1307" s="167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</row>
    <row r="1308" spans="3:54" x14ac:dyDescent="0.2">
      <c r="C1308" s="167"/>
      <c r="D1308" s="167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</row>
    <row r="1309" spans="3:54" x14ac:dyDescent="0.2">
      <c r="C1309" s="167"/>
      <c r="D1309" s="167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</row>
    <row r="1310" spans="3:54" x14ac:dyDescent="0.2">
      <c r="C1310" s="167"/>
      <c r="D1310" s="167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</row>
    <row r="1311" spans="3:54" x14ac:dyDescent="0.2">
      <c r="C1311" s="167"/>
      <c r="D1311" s="167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</row>
    <row r="1312" spans="3:54" x14ac:dyDescent="0.2">
      <c r="C1312" s="167"/>
      <c r="D1312" s="167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</row>
    <row r="1313" spans="3:54" x14ac:dyDescent="0.2">
      <c r="C1313" s="167"/>
      <c r="D1313" s="167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</row>
    <row r="1314" spans="3:54" x14ac:dyDescent="0.2">
      <c r="C1314" s="167"/>
      <c r="D1314" s="167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</row>
    <row r="1315" spans="3:54" x14ac:dyDescent="0.2">
      <c r="C1315" s="167"/>
      <c r="D1315" s="167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</row>
    <row r="1316" spans="3:54" x14ac:dyDescent="0.2">
      <c r="C1316" s="167"/>
      <c r="D1316" s="167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</row>
    <row r="1317" spans="3:54" x14ac:dyDescent="0.2">
      <c r="C1317" s="167"/>
      <c r="D1317" s="167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</row>
    <row r="1318" spans="3:54" x14ac:dyDescent="0.2">
      <c r="C1318" s="167"/>
      <c r="D1318" s="167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</row>
    <row r="1319" spans="3:54" x14ac:dyDescent="0.2">
      <c r="C1319" s="167"/>
      <c r="D1319" s="167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</row>
    <row r="1320" spans="3:54" x14ac:dyDescent="0.2">
      <c r="C1320" s="167"/>
      <c r="D1320" s="167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</row>
    <row r="1321" spans="3:54" x14ac:dyDescent="0.2">
      <c r="C1321" s="167"/>
      <c r="D1321" s="167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</row>
    <row r="1322" spans="3:54" x14ac:dyDescent="0.2">
      <c r="C1322" s="167"/>
      <c r="D1322" s="167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</row>
    <row r="1323" spans="3:54" x14ac:dyDescent="0.2">
      <c r="C1323" s="167"/>
      <c r="D1323" s="167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</row>
  </sheetData>
  <mergeCells count="99">
    <mergeCell ref="C89:F89"/>
    <mergeCell ref="J89:L89"/>
    <mergeCell ref="C91:F91"/>
    <mergeCell ref="J85:L85"/>
    <mergeCell ref="J86:L86"/>
    <mergeCell ref="J87:L87"/>
    <mergeCell ref="C90:F90"/>
    <mergeCell ref="J91:L91"/>
    <mergeCell ref="J90:L90"/>
    <mergeCell ref="M1:N1"/>
    <mergeCell ref="G1:L1"/>
    <mergeCell ref="L2:L5"/>
    <mergeCell ref="J2:K2"/>
    <mergeCell ref="J3:J5"/>
    <mergeCell ref="K3:K5"/>
    <mergeCell ref="G2:G5"/>
    <mergeCell ref="H2:H5"/>
    <mergeCell ref="I2:I5"/>
    <mergeCell ref="M2:M5"/>
    <mergeCell ref="N2:N5"/>
    <mergeCell ref="O3:O5"/>
    <mergeCell ref="P3:P5"/>
    <mergeCell ref="Q3:Q5"/>
    <mergeCell ref="R3:R5"/>
    <mergeCell ref="S3:S5"/>
    <mergeCell ref="BB3:BB5"/>
    <mergeCell ref="AE85:AH85"/>
    <mergeCell ref="AW3:AW5"/>
    <mergeCell ref="AP3:AP5"/>
    <mergeCell ref="AQ3:AQ5"/>
    <mergeCell ref="AR3:AR5"/>
    <mergeCell ref="AY3:AY5"/>
    <mergeCell ref="AZ3:AZ5"/>
    <mergeCell ref="AU3:AU5"/>
    <mergeCell ref="AV3:AV5"/>
    <mergeCell ref="AL3:AL5"/>
    <mergeCell ref="AM3:AM5"/>
    <mergeCell ref="AN3:AN5"/>
    <mergeCell ref="AO3:AO5"/>
    <mergeCell ref="AX3:AX5"/>
    <mergeCell ref="BA3:BA5"/>
    <mergeCell ref="T3:T5"/>
    <mergeCell ref="Y3:Y5"/>
    <mergeCell ref="Z3:Z5"/>
    <mergeCell ref="U3:U5"/>
    <mergeCell ref="V3:V5"/>
    <mergeCell ref="W3:W5"/>
    <mergeCell ref="X3:X5"/>
    <mergeCell ref="A1:A5"/>
    <mergeCell ref="B1:B5"/>
    <mergeCell ref="C1:F2"/>
    <mergeCell ref="C3:C5"/>
    <mergeCell ref="D3:D5"/>
    <mergeCell ref="E3:E5"/>
    <mergeCell ref="F3:F5"/>
    <mergeCell ref="AX2:BB2"/>
    <mergeCell ref="O1:X1"/>
    <mergeCell ref="Y1:AH1"/>
    <mergeCell ref="AI1:AR1"/>
    <mergeCell ref="O2:S2"/>
    <mergeCell ref="T2:X2"/>
    <mergeCell ref="Y2:AC2"/>
    <mergeCell ref="AD2:AH2"/>
    <mergeCell ref="AI2:AM2"/>
    <mergeCell ref="AS1:BB1"/>
    <mergeCell ref="AA3:AA5"/>
    <mergeCell ref="AS3:AS5"/>
    <mergeCell ref="AT3:AT5"/>
    <mergeCell ref="AK3:AK5"/>
    <mergeCell ref="AN2:AR2"/>
    <mergeCell ref="AS2:AW2"/>
    <mergeCell ref="AG3:AG5"/>
    <mergeCell ref="AB3:AB5"/>
    <mergeCell ref="AJ3:AJ5"/>
    <mergeCell ref="AC3:AC5"/>
    <mergeCell ref="AD3:AD5"/>
    <mergeCell ref="AE3:AE5"/>
    <mergeCell ref="AF3:AF5"/>
    <mergeCell ref="AH3:AH5"/>
    <mergeCell ref="AI3:AI5"/>
    <mergeCell ref="J83:L83"/>
    <mergeCell ref="AO86:AR86"/>
    <mergeCell ref="AO84:AR84"/>
    <mergeCell ref="A83:F83"/>
    <mergeCell ref="A88:F88"/>
    <mergeCell ref="J88:L88"/>
    <mergeCell ref="J84:L84"/>
    <mergeCell ref="AE87:AH87"/>
    <mergeCell ref="AO85:AR85"/>
    <mergeCell ref="AO87:AR87"/>
    <mergeCell ref="AY84:BB84"/>
    <mergeCell ref="AE86:AH86"/>
    <mergeCell ref="AY90:BB90"/>
    <mergeCell ref="AY91:BB91"/>
    <mergeCell ref="AE84:AH84"/>
    <mergeCell ref="AY87:BB87"/>
    <mergeCell ref="AY89:BB89"/>
    <mergeCell ref="AY85:BB85"/>
    <mergeCell ref="AY86:BB86"/>
  </mergeCells>
  <phoneticPr fontId="0" type="noConversion"/>
  <printOptions horizontalCentered="1"/>
  <pageMargins left="0.59055118110236227" right="0.59055118110236227" top="0.55118110236220474" bottom="0.62992125984251968" header="0" footer="0"/>
  <pageSetup paperSize="9" scale="96" fitToHeight="0" orientation="landscape" r:id="rId1"/>
  <rowBreaks count="2" manualBreakCount="2">
    <brk id="37" max="54" man="1"/>
    <brk id="62" max="54" man="1"/>
  </rowBreaks>
  <colBreaks count="2" manualBreakCount="2">
    <brk id="14" max="97" man="1"/>
    <brk id="40" max="97" man="1"/>
  </colBreaks>
  <ignoredErrors>
    <ignoredError sqref="C93:G93 C84:D84 C79:D79 N93 F79 C80 C89:J89 J93 C95 F67 L59:N59 L61:N61 L63:N63 L65:N65 L67:N67 L69:N69 L71:N71 L73:N73 L75:N75 L77:N77 L79:N79 L81:N81 M89:N89 L10:N13 C34:F34 L15:N19 C74 M14 C56:F56 C57:D57 F57 D59:F59 C62 C61:D61 F61 C63:D63 F63 F65 C64:C70 E69:F69 C72 C71:D71 F71 C73:D73 F73 C76 C75 F75 C77:D77 F77 D81 F81 C9:E9 H10:J13 C33:E33 M20 H15:J16 O9:BC9 M29:M30 H28:I28 C99:J158 C96 F96:J96 M84:O84 L99:N158 L31:N31 L55:N55 C6:BC6 C85 C86 H84:I86 C87 F87:J87 F85 L93:L96 M94:N96 I90:I91 L21:N28 I26 M32 M85:N87 F84 E86:F86 L57:N57 M54 C94 E94:J94 E95:J95 C8:F8 C7:F7 BC7 O8:BC8 L35:N53 K7 L7 G9:N9 G7:I7 M7:N7 O7:S7 T84 Y84 AD84:AE84 AI84:AO84 AS84:AY84 H8:N8" unlockedFormula="1"/>
    <ignoredError sqref="H93:I93 T7 U7:Y7 Z7:AD7 AE7:AI7 AJ7:AN7 AO7:AS7 AT7:AX7 AY7:BB7" formula="1" unlockedFormula="1"/>
    <ignoredError sqref="G84" formulaRange="1" unlockedFormula="1"/>
    <ignoredError sqref="M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2022-01-14T12:47:38Z</dcterms:modified>
</cp:coreProperties>
</file>